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Heutinka\Desktop\ME\MSc\Vakkenpakketten\2024-2025\"/>
    </mc:Choice>
  </mc:AlternateContent>
  <xr:revisionPtr revIDLastSave="0" documentId="13_ncr:1_{03510B6F-8AFF-4DB7-9918-C0CBC000A2B5}" xr6:coauthVersionLast="47" xr6:coauthVersionMax="47" xr10:uidLastSave="{00000000-0000-0000-0000-000000000000}"/>
  <bookViews>
    <workbookView xWindow="420" yWindow="1770" windowWidth="15330" windowHeight="11295" tabRatio="844" firstSheet="1" activeTab="1" xr2:uid="{00000000-000D-0000-FFFF-FFFF00000000}"/>
  </bookViews>
  <sheets>
    <sheet name="Instructions" sheetId="18" r:id="rId1"/>
    <sheet name="CourseSelection" sheetId="4" r:id="rId2"/>
    <sheet name="Courses-AERO" sheetId="6" state="hidden" r:id="rId3"/>
    <sheet name="Courses-DM" sheetId="7" state="hidden" r:id="rId4"/>
    <sheet name="Courses-EF" sheetId="8" state="hidden" r:id="rId5"/>
    <sheet name="Courses-HTSM" sheetId="9" state="hidden" r:id="rId6"/>
    <sheet name="Courses-MEO" sheetId="10" state="hidden" r:id="rId7"/>
    <sheet name="Courses-PHT" sheetId="11" state="hidden" r:id="rId8"/>
    <sheet name="Courses-SSI" sheetId="20" state="hidden" r:id="rId9"/>
    <sheet name="Courses-General" sheetId="13" state="hidden" r:id="rId10"/>
    <sheet name="Curriculum 2022-2023" sheetId="15" state="hidden" r:id="rId11"/>
    <sheet name="Curriculum 2023-2024" sheetId="17" state="hidden" r:id="rId12"/>
    <sheet name="Curriculum 2024-2025" sheetId="19" state="hidden" r:id="rId13"/>
    <sheet name="Courselist" sheetId="16" state="hidden" r:id="rId14"/>
    <sheet name="CourseListNew" sheetId="21" state="hidden" r:id="rId15"/>
  </sheets>
  <definedNames>
    <definedName name="_xlnm._FilterDatabase" localSheetId="13" hidden="1">Courselist!$A$1:$D$1</definedName>
    <definedName name="_xlnm.Print_Area" localSheetId="1">CourseSelection!$A$1:$N$72</definedName>
    <definedName name="_xlnm.Print_Area" localSheetId="10">'Curriculum 2022-2023'!$A$1:$O$116</definedName>
    <definedName name="_xlnm.Print_Area" localSheetId="11">'Curriculum 2023-2024'!$A$1:$O$116</definedName>
    <definedName name="_xlnm.Print_Area" localSheetId="12">'Curriculum 2024-2025'!$A$1:$O$115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3" l="1"/>
  <c r="B4" i="13"/>
  <c r="B5" i="13"/>
  <c r="B6" i="13"/>
  <c r="B7" i="13"/>
  <c r="B8" i="13"/>
  <c r="B9" i="13"/>
  <c r="B10" i="13"/>
  <c r="B2" i="13"/>
  <c r="C3" i="13"/>
  <c r="C4" i="13"/>
  <c r="C5" i="13"/>
  <c r="C6" i="13"/>
  <c r="C7" i="13"/>
  <c r="C8" i="13"/>
  <c r="C9" i="13"/>
  <c r="C10" i="13"/>
  <c r="C2" i="13"/>
  <c r="B31" i="11"/>
  <c r="C31" i="11"/>
  <c r="B32" i="11"/>
  <c r="C32" i="11"/>
  <c r="B33" i="11"/>
  <c r="C33" i="11"/>
  <c r="B34" i="11"/>
  <c r="C34" i="11"/>
  <c r="B35" i="11"/>
  <c r="C35" i="11"/>
  <c r="B32" i="8"/>
  <c r="C32" i="8"/>
  <c r="B22" i="6"/>
  <c r="C22" i="6"/>
  <c r="B3" i="6"/>
  <c r="C3" i="6"/>
  <c r="B4" i="6"/>
  <c r="C4" i="6"/>
  <c r="B5" i="6"/>
  <c r="C5" i="6"/>
  <c r="B6" i="6"/>
  <c r="C6" i="6"/>
  <c r="B7" i="6"/>
  <c r="C7" i="6"/>
  <c r="B8" i="6"/>
  <c r="C8" i="6"/>
  <c r="B9" i="6"/>
  <c r="C9" i="6"/>
  <c r="B10" i="6"/>
  <c r="C10" i="6"/>
  <c r="B11" i="6"/>
  <c r="C11" i="6"/>
  <c r="B12" i="6"/>
  <c r="C12" i="6"/>
  <c r="B13" i="6"/>
  <c r="C13" i="6"/>
  <c r="B14" i="6"/>
  <c r="C14" i="6"/>
  <c r="B15" i="6"/>
  <c r="C15" i="6"/>
  <c r="B16" i="6"/>
  <c r="C16" i="6"/>
  <c r="B17" i="6"/>
  <c r="C17" i="6"/>
  <c r="B18" i="6"/>
  <c r="C18" i="6"/>
  <c r="B19" i="6"/>
  <c r="C19" i="6"/>
  <c r="B20" i="6"/>
  <c r="C20" i="6"/>
  <c r="B21" i="6"/>
  <c r="C21" i="6"/>
  <c r="B3" i="7"/>
  <c r="C3" i="7"/>
  <c r="B4" i="7"/>
  <c r="C4" i="7"/>
  <c r="B5" i="7"/>
  <c r="C5" i="7"/>
  <c r="B6" i="7"/>
  <c r="C6" i="7"/>
  <c r="B7" i="7"/>
  <c r="C7" i="7"/>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 i="8"/>
  <c r="C3" i="8"/>
  <c r="B4" i="8"/>
  <c r="C4" i="8"/>
  <c r="B5" i="8"/>
  <c r="C5" i="8"/>
  <c r="B6" i="8"/>
  <c r="C6" i="8"/>
  <c r="B7" i="8"/>
  <c r="C7" i="8"/>
  <c r="B8" i="8"/>
  <c r="C8" i="8"/>
  <c r="B9" i="8"/>
  <c r="C9" i="8"/>
  <c r="B10" i="8"/>
  <c r="C10" i="8"/>
  <c r="B11" i="8"/>
  <c r="C11" i="8"/>
  <c r="B12" i="8"/>
  <c r="C12" i="8"/>
  <c r="B13" i="8"/>
  <c r="C13" i="8"/>
  <c r="B14" i="8"/>
  <c r="C14" i="8"/>
  <c r="B15" i="8"/>
  <c r="C15" i="8"/>
  <c r="B16" i="8"/>
  <c r="C16" i="8"/>
  <c r="B17" i="8"/>
  <c r="C17" i="8"/>
  <c r="B18" i="8"/>
  <c r="C18" i="8"/>
  <c r="B19" i="8"/>
  <c r="C19" i="8"/>
  <c r="B20" i="8"/>
  <c r="C20" i="8"/>
  <c r="B21" i="8"/>
  <c r="C21" i="8"/>
  <c r="B22" i="8"/>
  <c r="C22" i="8"/>
  <c r="B23" i="8"/>
  <c r="C23" i="8"/>
  <c r="B24" i="8"/>
  <c r="C24" i="8"/>
  <c r="B25" i="8"/>
  <c r="C25" i="8"/>
  <c r="B26" i="8"/>
  <c r="C26" i="8"/>
  <c r="B27" i="8"/>
  <c r="C27" i="8"/>
  <c r="B28" i="8"/>
  <c r="C28" i="8"/>
  <c r="B29" i="8"/>
  <c r="C29" i="8"/>
  <c r="B30" i="8"/>
  <c r="C30" i="8"/>
  <c r="B31" i="8"/>
  <c r="C31" i="8"/>
  <c r="B3" i="10"/>
  <c r="C3" i="10"/>
  <c r="B4" i="10"/>
  <c r="C4" i="10"/>
  <c r="B5" i="10"/>
  <c r="C5" i="10"/>
  <c r="B6" i="10"/>
  <c r="C6" i="10"/>
  <c r="B7" i="10"/>
  <c r="C7" i="10"/>
  <c r="B8" i="10"/>
  <c r="C8" i="10"/>
  <c r="B9" i="10"/>
  <c r="C9" i="10"/>
  <c r="B10" i="10"/>
  <c r="C10" i="10"/>
  <c r="B11" i="10"/>
  <c r="C11" i="10"/>
  <c r="B12" i="10"/>
  <c r="C12" i="10"/>
  <c r="B13" i="10"/>
  <c r="C13" i="10"/>
  <c r="B14" i="10"/>
  <c r="C14" i="10"/>
  <c r="B15" i="10"/>
  <c r="C15" i="10"/>
  <c r="B16" i="10"/>
  <c r="C16" i="10"/>
  <c r="B17" i="10"/>
  <c r="C17" i="10"/>
  <c r="B18" i="10"/>
  <c r="C18" i="10"/>
  <c r="B19" i="10"/>
  <c r="C19" i="10"/>
  <c r="B20" i="10"/>
  <c r="C20" i="10"/>
  <c r="B21" i="10"/>
  <c r="C21" i="10"/>
  <c r="B22" i="10"/>
  <c r="C22" i="10"/>
  <c r="B23" i="10"/>
  <c r="C23" i="10"/>
  <c r="B24" i="10"/>
  <c r="C24" i="10"/>
  <c r="B25" i="10"/>
  <c r="C25" i="10"/>
  <c r="B3" i="11"/>
  <c r="C3" i="11"/>
  <c r="B4" i="11"/>
  <c r="C4" i="11"/>
  <c r="B5" i="11"/>
  <c r="C5" i="11"/>
  <c r="B6" i="11"/>
  <c r="C6" i="11"/>
  <c r="B7" i="11"/>
  <c r="C7" i="11"/>
  <c r="B8" i="11"/>
  <c r="C8" i="11"/>
  <c r="B9" i="11"/>
  <c r="C9" i="11"/>
  <c r="B10" i="11"/>
  <c r="C10" i="11"/>
  <c r="B11" i="11"/>
  <c r="C11" i="11"/>
  <c r="B12" i="11"/>
  <c r="C12" i="11"/>
  <c r="B13" i="11"/>
  <c r="C13" i="11"/>
  <c r="B14" i="11"/>
  <c r="C14" i="11"/>
  <c r="B15" i="11"/>
  <c r="C15" i="11"/>
  <c r="B16" i="11"/>
  <c r="C16" i="11"/>
  <c r="B17" i="11"/>
  <c r="C17" i="11"/>
  <c r="B18" i="11"/>
  <c r="C18" i="11"/>
  <c r="B19" i="11"/>
  <c r="C19" i="11"/>
  <c r="B20" i="11"/>
  <c r="C20" i="11"/>
  <c r="B21" i="11"/>
  <c r="C21" i="11"/>
  <c r="B22" i="11"/>
  <c r="C22" i="11"/>
  <c r="B23" i="11"/>
  <c r="C23" i="11"/>
  <c r="B24" i="11"/>
  <c r="C24" i="11"/>
  <c r="B25" i="11"/>
  <c r="C25" i="11"/>
  <c r="B26" i="11"/>
  <c r="C26" i="11"/>
  <c r="B27" i="11"/>
  <c r="C27" i="11"/>
  <c r="B28" i="11"/>
  <c r="C28" i="11"/>
  <c r="B29" i="11"/>
  <c r="C29" i="11"/>
  <c r="B30" i="11"/>
  <c r="C30" i="11"/>
  <c r="B3" i="20"/>
  <c r="C3" i="20"/>
  <c r="B4" i="20"/>
  <c r="C4" i="20"/>
  <c r="B5" i="20"/>
  <c r="C5" i="20"/>
  <c r="B6" i="20"/>
  <c r="C6" i="20"/>
  <c r="B7" i="20"/>
  <c r="C7" i="20"/>
  <c r="B8" i="20"/>
  <c r="C8" i="20"/>
  <c r="B9" i="20"/>
  <c r="C9" i="20"/>
  <c r="B10" i="20"/>
  <c r="C10" i="20"/>
  <c r="B11" i="20"/>
  <c r="C11" i="20"/>
  <c r="B12" i="20"/>
  <c r="C12" i="20"/>
  <c r="B13" i="20"/>
  <c r="C13" i="20"/>
  <c r="B14" i="20"/>
  <c r="C14" i="20"/>
  <c r="B15" i="20"/>
  <c r="C15" i="20"/>
  <c r="B16" i="20"/>
  <c r="C16" i="20"/>
  <c r="B17" i="20"/>
  <c r="C17" i="20"/>
  <c r="B18" i="20"/>
  <c r="C18" i="20"/>
  <c r="B19" i="20"/>
  <c r="C19" i="20"/>
  <c r="B20" i="20"/>
  <c r="C20" i="20"/>
  <c r="B21" i="20"/>
  <c r="C21" i="20"/>
  <c r="B22" i="20"/>
  <c r="C22" i="20"/>
  <c r="B23" i="20"/>
  <c r="C23" i="20"/>
  <c r="B24" i="20"/>
  <c r="C24" i="20"/>
  <c r="B25" i="20"/>
  <c r="C25" i="20"/>
  <c r="C2" i="20"/>
  <c r="C2" i="11"/>
  <c r="C2" i="10"/>
  <c r="C2" i="8"/>
  <c r="C2" i="7"/>
  <c r="C2" i="6"/>
  <c r="C2" i="9"/>
  <c r="B2" i="20"/>
  <c r="B2" i="11"/>
  <c r="B2" i="10"/>
  <c r="B2" i="8"/>
  <c r="B2" i="7"/>
  <c r="B2" i="6"/>
  <c r="B2" i="9"/>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F2" i="9"/>
  <c r="A24" i="4" l="1"/>
  <c r="A25" i="4"/>
  <c r="M25" i="4" l="1"/>
  <c r="M26" i="4"/>
  <c r="M27" i="4"/>
  <c r="M28" i="4"/>
  <c r="M29" i="4"/>
  <c r="M24" i="4"/>
  <c r="A26" i="4"/>
  <c r="A27" i="4"/>
  <c r="A28" i="4"/>
  <c r="A29" i="4"/>
  <c r="A14" i="4" l="1"/>
  <c r="A15" i="4"/>
  <c r="N16" i="16"/>
  <c r="N17" i="16"/>
  <c r="N18" i="16"/>
  <c r="N19" i="16"/>
  <c r="N20" i="16"/>
  <c r="N21" i="16"/>
  <c r="N22" i="16"/>
  <c r="N23" i="16"/>
  <c r="N24" i="16"/>
  <c r="N25" i="16"/>
  <c r="N26" i="16"/>
  <c r="N27" i="16"/>
  <c r="N28" i="16"/>
  <c r="N29" i="16"/>
  <c r="N30" i="16"/>
  <c r="N31" i="16"/>
  <c r="N32" i="16"/>
  <c r="N33" i="16"/>
  <c r="N34" i="16"/>
  <c r="N35" i="16"/>
  <c r="N36" i="16"/>
  <c r="N37" i="16"/>
  <c r="N38" i="16"/>
  <c r="N39" i="16"/>
  <c r="N40" i="16"/>
  <c r="N41" i="16"/>
  <c r="N42" i="16"/>
  <c r="N43" i="16"/>
  <c r="N44" i="16"/>
  <c r="N45" i="16"/>
  <c r="N46" i="16"/>
  <c r="N47" i="16"/>
  <c r="N48" i="16"/>
  <c r="N49" i="16"/>
  <c r="N50" i="16"/>
  <c r="N51" i="16"/>
  <c r="N52" i="16"/>
  <c r="N53" i="16"/>
  <c r="N54" i="16"/>
  <c r="N55" i="16"/>
  <c r="N56" i="16"/>
  <c r="N57" i="16"/>
  <c r="N58" i="16"/>
  <c r="N59" i="16"/>
  <c r="N60" i="16"/>
  <c r="N61" i="16"/>
  <c r="N62" i="16"/>
  <c r="N63" i="16"/>
  <c r="N64" i="16"/>
  <c r="N65" i="16"/>
  <c r="N66" i="16"/>
  <c r="N67" i="16"/>
  <c r="N68" i="16"/>
  <c r="N69" i="16"/>
  <c r="N70" i="16"/>
  <c r="N71" i="16"/>
  <c r="N72" i="16"/>
  <c r="N73" i="16"/>
  <c r="N74" i="16"/>
  <c r="N75" i="16"/>
  <c r="N76" i="16"/>
  <c r="N77" i="16"/>
  <c r="N78" i="16"/>
  <c r="N79" i="16"/>
  <c r="N80" i="16"/>
  <c r="N81" i="16"/>
  <c r="N82" i="16"/>
  <c r="N83" i="16"/>
  <c r="N84" i="16"/>
  <c r="N85" i="16"/>
  <c r="N86" i="16"/>
  <c r="N87" i="16"/>
  <c r="N88" i="16"/>
  <c r="N89" i="16"/>
  <c r="N90" i="16"/>
  <c r="N91" i="16"/>
  <c r="N92" i="16"/>
  <c r="N93" i="16"/>
  <c r="N94" i="16"/>
  <c r="N95" i="16"/>
  <c r="N96" i="16"/>
  <c r="N97" i="16"/>
  <c r="N98" i="16"/>
  <c r="N99" i="16"/>
  <c r="N100" i="16"/>
  <c r="N101" i="16"/>
  <c r="N102" i="16"/>
  <c r="N103" i="16"/>
  <c r="N104" i="16"/>
  <c r="N105" i="16"/>
  <c r="N106" i="16"/>
  <c r="N107" i="16"/>
  <c r="N108" i="16"/>
  <c r="N109" i="16"/>
  <c r="N110" i="16"/>
  <c r="N111" i="16"/>
  <c r="N112" i="16"/>
  <c r="N113" i="16"/>
  <c r="N114" i="16"/>
  <c r="N115" i="16"/>
  <c r="N116" i="16"/>
  <c r="N117" i="16"/>
  <c r="N118" i="16"/>
  <c r="N119" i="16"/>
  <c r="N120" i="16"/>
  <c r="N121" i="16"/>
  <c r="N122" i="16"/>
  <c r="N3" i="16"/>
  <c r="N4" i="16"/>
  <c r="N5" i="16"/>
  <c r="N6" i="16"/>
  <c r="N7" i="16"/>
  <c r="N8" i="16"/>
  <c r="N9" i="16"/>
  <c r="N10" i="16"/>
  <c r="N11" i="16"/>
  <c r="N12" i="16"/>
  <c r="N13" i="16"/>
  <c r="N14" i="16"/>
  <c r="N15" i="16"/>
  <c r="N2" i="16"/>
  <c r="M16" i="16" l="1"/>
  <c r="M25" i="16"/>
  <c r="M33" i="16"/>
  <c r="M7" i="16"/>
  <c r="M100" i="16"/>
  <c r="M84" i="16"/>
  <c r="M50" i="16"/>
  <c r="M119" i="16"/>
  <c r="M92" i="16"/>
  <c r="M58" i="16"/>
  <c r="M110" i="16"/>
  <c r="M75" i="16"/>
  <c r="M66" i="16"/>
  <c r="M115" i="16"/>
  <c r="M104" i="16"/>
  <c r="M77" i="16"/>
  <c r="M69" i="16"/>
  <c r="M60" i="16"/>
  <c r="M52" i="16"/>
  <c r="M44" i="16"/>
  <c r="M36" i="16"/>
  <c r="M28" i="16"/>
  <c r="M67" i="16"/>
  <c r="M89" i="16"/>
  <c r="M55" i="16"/>
  <c r="M80" i="16"/>
  <c r="M72" i="16"/>
  <c r="M63" i="16"/>
  <c r="M47" i="16"/>
  <c r="M39" i="16"/>
  <c r="M31" i="16"/>
  <c r="M23" i="16"/>
  <c r="M13" i="16"/>
  <c r="M4" i="16"/>
  <c r="M109" i="16"/>
  <c r="M41" i="16"/>
  <c r="M82" i="16"/>
  <c r="M107" i="16"/>
  <c r="M74" i="16"/>
  <c r="M114" i="16"/>
  <c r="M105" i="16"/>
  <c r="M96" i="16"/>
  <c r="M88" i="16"/>
  <c r="M79" i="16"/>
  <c r="M71" i="16"/>
  <c r="M62" i="16"/>
  <c r="M54" i="16"/>
  <c r="M46" i="16"/>
  <c r="M38" i="16"/>
  <c r="M32" i="16"/>
  <c r="M30" i="16"/>
  <c r="M27" i="16"/>
  <c r="M22" i="16"/>
  <c r="M15" i="16"/>
  <c r="M12" i="16"/>
  <c r="M9" i="16"/>
  <c r="M3" i="16"/>
  <c r="M121" i="16"/>
  <c r="M102" i="16"/>
  <c r="M99" i="16"/>
  <c r="M76" i="16"/>
  <c r="M35" i="16"/>
  <c r="M86" i="16"/>
  <c r="M118" i="16"/>
  <c r="M49" i="16"/>
  <c r="M85" i="16"/>
  <c r="M18" i="16"/>
  <c r="M116" i="16"/>
  <c r="M120" i="16"/>
  <c r="M93" i="16"/>
  <c r="M51" i="16"/>
  <c r="M43" i="16"/>
  <c r="M117" i="16"/>
  <c r="M108" i="16"/>
  <c r="M98" i="16"/>
  <c r="M90" i="16"/>
  <c r="M81" i="16"/>
  <c r="M73" i="16"/>
  <c r="M64" i="16"/>
  <c r="M56" i="16"/>
  <c r="M48" i="16"/>
  <c r="M40" i="16"/>
  <c r="M24" i="16"/>
  <c r="M5" i="16"/>
  <c r="M91" i="16"/>
  <c r="M65" i="16"/>
  <c r="M101" i="16"/>
  <c r="M59" i="16"/>
  <c r="M94" i="16"/>
  <c r="M83" i="16"/>
  <c r="M57" i="16"/>
  <c r="M111" i="16"/>
  <c r="M68" i="16"/>
  <c r="M113" i="16"/>
  <c r="M103" i="16"/>
  <c r="M95" i="16"/>
  <c r="M87" i="16"/>
  <c r="M78" i="16"/>
  <c r="M70" i="16"/>
  <c r="M61" i="16"/>
  <c r="M53" i="16"/>
  <c r="M45" i="16"/>
  <c r="M37" i="16"/>
  <c r="M29" i="16"/>
  <c r="M21" i="16"/>
  <c r="M11" i="16"/>
  <c r="M14" i="16"/>
  <c r="M34" i="16"/>
  <c r="M17" i="16"/>
  <c r="M42" i="16"/>
  <c r="M26" i="16"/>
  <c r="M8" i="16"/>
  <c r="M97" i="16"/>
  <c r="M20" i="16"/>
  <c r="M10" i="16"/>
  <c r="M112" i="16"/>
  <c r="M106" i="16"/>
  <c r="M122" i="16"/>
  <c r="M19" i="16"/>
  <c r="M6" i="16"/>
  <c r="M2" i="16"/>
  <c r="C43" i="4" l="1"/>
  <c r="M40" i="4"/>
  <c r="M15" i="4"/>
  <c r="M16" i="4"/>
  <c r="M17" i="4"/>
  <c r="M18" i="4"/>
  <c r="M19" i="4"/>
  <c r="A16" i="4"/>
  <c r="A17" i="4"/>
  <c r="A18" i="4"/>
  <c r="A19" i="4"/>
  <c r="M14" i="4"/>
  <c r="M21" i="4" l="1"/>
  <c r="M48" i="4" s="1"/>
</calcChain>
</file>

<file path=xl/sharedStrings.xml><?xml version="1.0" encoding="utf-8"?>
<sst xmlns="http://schemas.openxmlformats.org/spreadsheetml/2006/main" count="1732" uniqueCount="242">
  <si>
    <t>Credits:</t>
  </si>
  <si>
    <t>EC</t>
  </si>
  <si>
    <t>Coordinator:</t>
  </si>
  <si>
    <t>Student:</t>
  </si>
  <si>
    <t>date</t>
  </si>
  <si>
    <t xml:space="preserve">Student number </t>
  </si>
  <si>
    <t xml:space="preserve">Name </t>
  </si>
  <si>
    <t>Master</t>
  </si>
  <si>
    <t>Mechanical Engineering</t>
  </si>
  <si>
    <t>Coordinator</t>
  </si>
  <si>
    <t>Internship &amp; Graduation (60 EC)</t>
  </si>
  <si>
    <t>Total internship &amp; graduation</t>
  </si>
  <si>
    <t>Approve of</t>
  </si>
  <si>
    <t>Internship</t>
  </si>
  <si>
    <t>Master assignment</t>
  </si>
  <si>
    <t>Academic year</t>
  </si>
  <si>
    <t>Programme Director ME:</t>
  </si>
  <si>
    <t>Total Master programme (at least 120 EC)</t>
  </si>
  <si>
    <t>Specialisation</t>
  </si>
  <si>
    <t>Total elective courses</t>
  </si>
  <si>
    <t>Compulsory specialisation courses: six courses (30 EC)</t>
  </si>
  <si>
    <t>Any required pre-master courses need to be added under additional courses</t>
  </si>
  <si>
    <t>Experimental Methods</t>
  </si>
  <si>
    <t>Fundamentals of Numerical Methods</t>
  </si>
  <si>
    <t>Linear Solid Mechanics</t>
  </si>
  <si>
    <t>Laser Materials Processing</t>
  </si>
  <si>
    <t>Transport Phenomena</t>
  </si>
  <si>
    <t>Plastic &amp; Elastomer Engineering</t>
  </si>
  <si>
    <t>Solids &amp; Surfaces</t>
  </si>
  <si>
    <t>Structural Dynamics</t>
  </si>
  <si>
    <t>Machine Learning in Engineering</t>
  </si>
  <si>
    <t>High-Tech Systems and Materials</t>
  </si>
  <si>
    <t>Advanced Thermodynamics</t>
  </si>
  <si>
    <t>Composites Forming</t>
  </si>
  <si>
    <t>Engineering Acoustics</t>
  </si>
  <si>
    <t>Nonlinear Solid Mechanics</t>
  </si>
  <si>
    <t>Surface Technology</t>
  </si>
  <si>
    <t>Theory of ODE</t>
  </si>
  <si>
    <t>Uncertainty Quantification &amp; Model Reduction</t>
  </si>
  <si>
    <t>Composites</t>
  </si>
  <si>
    <t>Elastomer Science &amp; Engineering</t>
  </si>
  <si>
    <t>Learning and Adaptive Control</t>
  </si>
  <si>
    <t>Rheology &amp; Processing of Thermoplastics</t>
  </si>
  <si>
    <t>Please email the complete form to et-ms3-education@utwente.nl</t>
  </si>
  <si>
    <t>Frontiers in High-Tech Systems and Materials</t>
  </si>
  <si>
    <t>Dr.ir. R. Loendersloot</t>
  </si>
  <si>
    <t>EF</t>
  </si>
  <si>
    <t>Course Code</t>
  </si>
  <si>
    <t>Course Name</t>
  </si>
  <si>
    <t>Advanced Topics in Finite Element Methods</t>
  </si>
  <si>
    <t>Aircraft &amp; Wind Turbine Aerodynamics</t>
  </si>
  <si>
    <t>Computational Fluid Dynamics</t>
  </si>
  <si>
    <t>Design for Maintenance Operations</t>
  </si>
  <si>
    <t>Frontiers in Aeronautics</t>
  </si>
  <si>
    <t>Safety by Design</t>
  </si>
  <si>
    <t>Structural Health and Condition Monitoring</t>
  </si>
  <si>
    <t>Control for UAVs</t>
  </si>
  <si>
    <t>Flexible Multibody Dynamics</t>
  </si>
  <si>
    <t>Fluid Mechanics II</t>
  </si>
  <si>
    <t>Wind Energy</t>
  </si>
  <si>
    <t>3D printing</t>
  </si>
  <si>
    <t>Biomechatronics</t>
  </si>
  <si>
    <t>Design, Production and Materials</t>
  </si>
  <si>
    <t>Design of Production &amp; Inventory Systems</t>
  </si>
  <si>
    <t>Frontiers in Design and Manufacturing</t>
  </si>
  <si>
    <t>Maintenance Engineering &amp; Management</t>
  </si>
  <si>
    <t>Manufacturing Facility Design</t>
  </si>
  <si>
    <t>Modelling of Technical Design Processes</t>
  </si>
  <si>
    <t>Systems Engineering</t>
  </si>
  <si>
    <t>Biomechanics of Human Movement</t>
  </si>
  <si>
    <t>Cost Management &amp; Engineering</t>
  </si>
  <si>
    <t>Design for Additive Manufacturing</t>
  </si>
  <si>
    <t>Governing Product Development</t>
  </si>
  <si>
    <t>Integrative Design of Biomedical Products</t>
  </si>
  <si>
    <t>Lean Six Sigma Green Belt</t>
  </si>
  <si>
    <t>Life-Cycle Strategy</t>
  </si>
  <si>
    <t>Multi Scale Mechanics</t>
  </si>
  <si>
    <t>Operations Research Techniques 1</t>
  </si>
  <si>
    <t>Simulation</t>
  </si>
  <si>
    <t>Stochastic Models in Operations Management</t>
  </si>
  <si>
    <t>Stochastic Models in Production and Logistics</t>
  </si>
  <si>
    <t>Energy Conversion Technology</t>
  </si>
  <si>
    <t>Fluid Mechanics of Turbomachines 1</t>
  </si>
  <si>
    <t>Frontiers in Energy and Flow</t>
  </si>
  <si>
    <t>Multiphase Flows</t>
  </si>
  <si>
    <t>Energy from Biomass</t>
  </si>
  <si>
    <t>Energy Storage</t>
  </si>
  <si>
    <t>Gasdynamics</t>
  </si>
  <si>
    <t>Process Equipment Design</t>
  </si>
  <si>
    <t>Programming in Engineering</t>
  </si>
  <si>
    <t>Turbulent Combustion</t>
  </si>
  <si>
    <t>Active Sound and Vibration Control</t>
  </si>
  <si>
    <t>System Identification and Parameter Estimation</t>
  </si>
  <si>
    <t>Capita Selecta - Maintenance Engineering &amp; Operations</t>
  </si>
  <si>
    <t>Engineering Project Management</t>
  </si>
  <si>
    <t>Warehousing</t>
  </si>
  <si>
    <t>Frontiers in Personal Health Technology</t>
  </si>
  <si>
    <t>Human Movement Control</t>
  </si>
  <si>
    <t>3D Printing</t>
  </si>
  <si>
    <t>Biophysical Fluid Dynamics</t>
  </si>
  <si>
    <t>Biofluid Dynamics</t>
  </si>
  <si>
    <t>Identification of Human Physiological Systems</t>
  </si>
  <si>
    <t>Imaging Techniques</t>
  </si>
  <si>
    <t>Tissue Engineering</t>
  </si>
  <si>
    <t>3D Bioprinting</t>
  </si>
  <si>
    <t>Image Processing and Computer Vision</t>
  </si>
  <si>
    <t>Advanced Programming in Engineering</t>
  </si>
  <si>
    <t>Basics for Process Simulation</t>
  </si>
  <si>
    <t>CAD/CAM - research</t>
  </si>
  <si>
    <t>Intellectual Property in Product Development</t>
  </si>
  <si>
    <t>Solar Energy</t>
  </si>
  <si>
    <t>Sources of Innovation</t>
  </si>
  <si>
    <t>Virtual Reality</t>
  </si>
  <si>
    <t>Graduation</t>
  </si>
  <si>
    <t>Elective courses: three ME courses (15 EC) and three free courses (15 EC)</t>
  </si>
  <si>
    <t>HTSM</t>
  </si>
  <si>
    <t>MEO</t>
  </si>
  <si>
    <t>PHT</t>
  </si>
  <si>
    <t>AERO</t>
  </si>
  <si>
    <t>DM</t>
  </si>
  <si>
    <t>GEN</t>
  </si>
  <si>
    <t>sum</t>
  </si>
  <si>
    <t>Click here for all ME Courses</t>
  </si>
  <si>
    <t>If any of the free courses is not from the ME, add those here. Course ID and EC must be added manually</t>
  </si>
  <si>
    <t>Select the course names of your choice from the dropdown menus. The EC count turns green if completed correctly</t>
  </si>
  <si>
    <t>Course code</t>
  </si>
  <si>
    <t>Course name</t>
  </si>
  <si>
    <t>Computational Optimization</t>
  </si>
  <si>
    <t>Control System Design for Robotics</t>
  </si>
  <si>
    <t>Phase Transformations in Manufacturing</t>
  </si>
  <si>
    <t>System Identification and Parameter Estimation and Machine Learning</t>
  </si>
  <si>
    <t>Multigrid/Multilevel Scientific Computing</t>
  </si>
  <si>
    <t>Theory of Inventive Problem Solving (TRIZ)</t>
  </si>
  <si>
    <t>MASTER MECHANICAL ENGINEERING ACADEMIC YEAR 2022-2023</t>
  </si>
  <si>
    <t>SPECIALISATION COURSES</t>
  </si>
  <si>
    <t>Aeronautics (AERO)</t>
  </si>
  <si>
    <t>Design &amp; Manufacturing (DM)</t>
  </si>
  <si>
    <t>Energy &amp; Flow (EF)</t>
  </si>
  <si>
    <t>Core specialisation courses</t>
  </si>
  <si>
    <t>Quarter</t>
  </si>
  <si>
    <t>1B</t>
  </si>
  <si>
    <t>1A</t>
  </si>
  <si>
    <t>Aeroacoustics</t>
  </si>
  <si>
    <t>2A</t>
  </si>
  <si>
    <t>2B</t>
  </si>
  <si>
    <t>1A+1B</t>
  </si>
  <si>
    <t>Durability of Consumer products</t>
  </si>
  <si>
    <t>Experimental methods in Fluid and Thermal Engineering</t>
  </si>
  <si>
    <t>Multiscale Functional Materials for Engineering Application</t>
  </si>
  <si>
    <t>Elective subjects</t>
  </si>
  <si>
    <t>Adhesion and Bonding Technology</t>
  </si>
  <si>
    <t xml:space="preserve">Flexible Multibody Dynamics </t>
  </si>
  <si>
    <t>Granular Matter</t>
  </si>
  <si>
    <t xml:space="preserve">Multiscale Functional Materials </t>
  </si>
  <si>
    <t>-</t>
  </si>
  <si>
    <t>Y</t>
  </si>
  <si>
    <t>Structured innovation using TRIZ</t>
  </si>
  <si>
    <t>S</t>
  </si>
  <si>
    <t>High-Tech Systems and Materials (HTSM)</t>
  </si>
  <si>
    <t>Maintenance Engineering &amp; Operations (MEO)</t>
  </si>
  <si>
    <t>Personalized Health Technology (PHT)</t>
  </si>
  <si>
    <t xml:space="preserve">After-Sales Service Logistics </t>
  </si>
  <si>
    <t xml:space="preserve">Design for Maintenance Operations </t>
  </si>
  <si>
    <t xml:space="preserve">Failure Mechanisms &amp; Life Prediction </t>
  </si>
  <si>
    <t xml:space="preserve">Frontiers in Mainentance </t>
  </si>
  <si>
    <t>2A+2B</t>
  </si>
  <si>
    <t xml:space="preserve">Infrastructure Asset Management </t>
  </si>
  <si>
    <t xml:space="preserve">Maintenance Engineering &amp; Management </t>
  </si>
  <si>
    <t xml:space="preserve">Reliability Engineering and Maintenance Management </t>
  </si>
  <si>
    <t xml:space="preserve">Structural Health and Condition Monitoring </t>
  </si>
  <si>
    <t xml:space="preserve">Tribology </t>
  </si>
  <si>
    <t xml:space="preserve">Development of Artificial Internal Organs </t>
  </si>
  <si>
    <t>Medical Certification &amp; Human Factors</t>
  </si>
  <si>
    <t>Reinforcement learning in Engineering</t>
  </si>
  <si>
    <t>General Electives</t>
  </si>
  <si>
    <t>Glossary</t>
  </si>
  <si>
    <t>General elective subjects</t>
  </si>
  <si>
    <t xml:space="preserve">202000250 (15EC) </t>
  </si>
  <si>
    <t xml:space="preserve">202000249 (45EC) </t>
  </si>
  <si>
    <t>Name</t>
  </si>
  <si>
    <t>Quartile</t>
  </si>
  <si>
    <t>Design Principles for Precision Mechanisms 2</t>
  </si>
  <si>
    <r>
      <rPr>
        <b/>
        <sz val="11"/>
        <rFont val="Arial"/>
        <family val="2"/>
      </rPr>
      <t>Y</t>
    </r>
    <r>
      <rPr>
        <sz val="11"/>
        <rFont val="Arial"/>
        <family val="2"/>
      </rPr>
      <t xml:space="preserve"> = all year</t>
    </r>
  </si>
  <si>
    <r>
      <rPr>
        <b/>
        <sz val="11"/>
        <rFont val="Arial"/>
        <family val="2"/>
      </rPr>
      <t xml:space="preserve">S </t>
    </r>
    <r>
      <rPr>
        <sz val="11"/>
        <rFont val="Arial"/>
        <family val="2"/>
      </rPr>
      <t>= summer period</t>
    </r>
  </si>
  <si>
    <r>
      <rPr>
        <b/>
        <sz val="11"/>
        <rFont val="Arial"/>
        <family val="2"/>
      </rPr>
      <t>1A+1B</t>
    </r>
    <r>
      <rPr>
        <sz val="11"/>
        <rFont val="Arial"/>
        <family val="2"/>
      </rPr>
      <t xml:space="preserve"> = course will be spread over both quartiles</t>
    </r>
  </si>
  <si>
    <r>
      <rPr>
        <b/>
        <sz val="11"/>
        <rFont val="Arial"/>
        <family val="2"/>
      </rPr>
      <t>I</t>
    </r>
    <r>
      <rPr>
        <sz val="11"/>
        <rFont val="Arial"/>
        <family val="2"/>
      </rPr>
      <t xml:space="preserve"> = Referes to latest course information</t>
    </r>
  </si>
  <si>
    <t>Red = Change compared to previous year</t>
  </si>
  <si>
    <t>Read these instructions before completing the Course Selection sheet</t>
  </si>
  <si>
    <t>Name:</t>
  </si>
  <si>
    <t>Fill in your name</t>
  </si>
  <si>
    <t>Number:</t>
  </si>
  <si>
    <t>Fill in your student number, which starts with an 's'</t>
  </si>
  <si>
    <t>Elective Courses</t>
  </si>
  <si>
    <t>Specialisation Courses</t>
  </si>
  <si>
    <t>Select 6 out of the 12 specialisation courses. The drop down menu gives the list of courses you can select for each specialisation (as specified in the top of the sheet). This set of courses defines which specialisation you follow. The field with the sum of ECTS for this part will colour green once you have selected 6 course. It does not check if you selected a course twice. Check this yourself...</t>
  </si>
  <si>
    <t>Choose at least 3 MSc courses from the master program of Mechanical Engineering. This can be anny course: a course from the suggested electives from the specialisation, a course from the list of specialisation courses, a course from another specialisation (core or suggested elective). The only condition is that you need at least 15 ECTS (3 courses) of the master program Mechanical Engineering. The field with the sum of ECTS will colour green if all conditions are satisfied, which in this case means a minimum of 15 ECTS in rows 24 to 29 and a total of 30 ECTS in rwos 24-29 plus rows 33-38.
The rows 24-29 are dropdown menus. To easy the selection of a course, you can choose which list of courses should be shown in the drop down menu, by selecting a course list in column O of the corresponding row. By default it is the list of all ME courses. If you want to select a course from the specialisation course select the "core courses" list. Other options are the "elective course" and "all ME courses". More options may be introduced.
Rows 33-38 are free fields: you are also allowed to choose courses from a different master program, even from a different university. You have to add the number, course name and number of ECTS manually.
Check yourself again whether you selected a course twice.</t>
  </si>
  <si>
    <t>Internship &amp; Graduation</t>
  </si>
  <si>
    <t>The internship and graduation codes and ECTS are already completed. Those who have an exempt, typically have this because they did their BSc at the University of Applied Science and therefore also need to do a Premaster and need to do a number of BSc compensation courses. These can be completed in the last section. Enter the course code, course name and number of ECTS. There is no check on this part in terms of minimum number of ECTS. 
If you add a course here, then "Intership" will change to "Internship (Exemption HBO)". So, only include courses here if you need to do BSc compensation courses and have an exemption for the internship because you obtained your BSc from a University of Applied Science. Additional MSc course, even it if concerns work you did for an international study tour, should never be put here.</t>
  </si>
  <si>
    <t>Signing and submitting the form</t>
  </si>
  <si>
    <t xml:space="preserve">Always sign the form before submitting it to the mail address mentioned at the top of the Course Selection sheet. Signing can be done digitally. You can either sign the Excel directly, or first create a PDF document and sign that. Please do not print, sign and scan the document. A digital signature is not less valid, and the document remains smaller and better readable. </t>
  </si>
  <si>
    <t>Signing a document in Excel</t>
  </si>
  <si>
    <t>ECTS</t>
  </si>
  <si>
    <t>Signing a document in PDF</t>
  </si>
  <si>
    <r>
      <rPr>
        <b/>
        <sz val="10"/>
        <rFont val="Arial"/>
        <family val="2"/>
      </rPr>
      <t>Compensation Courses University of Applied Science Students</t>
    </r>
    <r>
      <rPr>
        <sz val="10"/>
        <rFont val="Arial"/>
        <family val="2"/>
      </rPr>
      <t>. It is strongly recommended to complete the above described programme before taking additional courses.</t>
    </r>
  </si>
  <si>
    <t>Basics of Acoustic &amp; Aero-acoustics</t>
  </si>
  <si>
    <t>1+2</t>
  </si>
  <si>
    <t>1&amp;3</t>
  </si>
  <si>
    <t>Capita Selecta Design &amp; Manufacturing</t>
  </si>
  <si>
    <t>Hydrogen Technology</t>
  </si>
  <si>
    <t>Multiscale Functional Materials</t>
  </si>
  <si>
    <t>3+4</t>
  </si>
  <si>
    <t>Design of Flexible and Soft Robotic Systems</t>
  </si>
  <si>
    <t>Introduction to Humanitarian Engineering</t>
  </si>
  <si>
    <t>Smart &amp; Sutainable Industry (SSI)</t>
  </si>
  <si>
    <t>Specialisation courses</t>
  </si>
  <si>
    <t>Elective courses</t>
  </si>
  <si>
    <t>Advanced 3D modelling</t>
  </si>
  <si>
    <t>Automated Production Systems</t>
  </si>
  <si>
    <t>Digital Twin for Smart Industry</t>
  </si>
  <si>
    <t>Engery Conversion Technology</t>
  </si>
  <si>
    <t>Frontiers in Smart &amp; Sustainable Industries</t>
  </si>
  <si>
    <t>Industrial Robotic Systems</t>
  </si>
  <si>
    <t>Life-cycle Strategy</t>
  </si>
  <si>
    <t>Smart Industry Systems</t>
  </si>
  <si>
    <t>Sustainability in Manufacturing</t>
  </si>
  <si>
    <t>System Identification with Parameter Estimation and Machine Learning</t>
  </si>
  <si>
    <t>Business Models for Sustainable Energy</t>
  </si>
  <si>
    <t>Electrical Power Engineering &amp; System Integration</t>
  </si>
  <si>
    <t>Energy System Integration</t>
  </si>
  <si>
    <t>Internet of Things</t>
  </si>
  <si>
    <t>Product Life Cycle Management</t>
  </si>
  <si>
    <t>Reinforcement Learning in Engineering</t>
  </si>
  <si>
    <t>Smart and Sustainable Design and Packaging</t>
  </si>
  <si>
    <t>Stochastic Models in Production and Logisitics</t>
  </si>
  <si>
    <t>MASTER MECHANICAL ENGINEERING ACADEMIC YEAR 2024-2025</t>
  </si>
  <si>
    <t>MASTER MECHANICAL ENGINEERING ACADEMIC YEAR 2023-2024</t>
  </si>
  <si>
    <t>Core</t>
  </si>
  <si>
    <t>Elective</t>
  </si>
  <si>
    <t>SSI</t>
  </si>
  <si>
    <t>Biomedical Signal Acquisition</t>
  </si>
  <si>
    <t>2024-2025</t>
  </si>
  <si>
    <t xml:space="preserve">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</si>
</sst>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0"/>
      <color theme="1"/>
      <name val="Arial"/>
      <family val="2"/>
    </font>
    <font>
      <sz val="10"/>
      <name val="Arial"/>
      <family val="2"/>
    </font>
    <font>
      <b/>
      <sz val="11"/>
      <name val="Arial"/>
      <family val="2"/>
    </font>
    <font>
      <b/>
      <sz val="10"/>
      <name val="Arial"/>
      <family val="2"/>
    </font>
    <font>
      <b/>
      <i/>
      <sz val="10"/>
      <name val="Arial"/>
      <family val="2"/>
    </font>
    <font>
      <i/>
      <sz val="10"/>
      <name val="Arial"/>
      <family val="2"/>
    </font>
    <font>
      <u/>
      <sz val="10"/>
      <name val="Arial"/>
      <family val="2"/>
    </font>
    <font>
      <u/>
      <sz val="10"/>
      <color indexed="12"/>
      <name val="Arial"/>
      <family val="2"/>
    </font>
    <font>
      <sz val="11"/>
      <color theme="1"/>
      <name val="Arial"/>
      <family val="2"/>
    </font>
    <font>
      <sz val="10"/>
      <color theme="1"/>
      <name val="Arial"/>
      <family val="2"/>
    </font>
    <font>
      <sz val="11"/>
      <name val="Arial"/>
      <family val="2"/>
    </font>
    <font>
      <b/>
      <sz val="10"/>
      <color theme="1"/>
      <name val="Arial"/>
      <family val="2"/>
    </font>
    <font>
      <u/>
      <sz val="11"/>
      <color theme="1"/>
      <name val="Arial"/>
      <family val="2"/>
    </font>
    <font>
      <b/>
      <sz val="11"/>
      <color theme="1"/>
      <name val="Arial"/>
      <family val="2"/>
    </font>
    <font>
      <sz val="11"/>
      <color indexed="12"/>
      <name val="Arial"/>
      <family val="2"/>
    </font>
    <font>
      <b/>
      <sz val="12"/>
      <color theme="1"/>
      <name val="Arial"/>
      <family val="2"/>
    </font>
    <font>
      <i/>
      <sz val="10"/>
      <color theme="1"/>
      <name val="Arial"/>
      <family val="2"/>
    </font>
    <font>
      <i/>
      <sz val="11"/>
      <color theme="1"/>
      <name val="Arial"/>
      <family val="2"/>
    </font>
    <font>
      <sz val="11"/>
      <color theme="1"/>
      <name val="Calibri"/>
      <family val="2"/>
      <scheme val="minor"/>
    </font>
    <font>
      <sz val="11"/>
      <name val="Calibri"/>
      <family val="2"/>
      <scheme val="minor"/>
    </font>
    <font>
      <b/>
      <sz val="11"/>
      <color theme="1"/>
      <name val="Calibri"/>
      <family val="2"/>
      <scheme val="minor"/>
    </font>
    <font>
      <u/>
      <sz val="11"/>
      <color indexed="12"/>
      <name val="Calibri"/>
      <family val="2"/>
      <scheme val="minor"/>
    </font>
    <font>
      <b/>
      <sz val="11"/>
      <color theme="0"/>
      <name val="Arial"/>
      <family val="2"/>
    </font>
  </fonts>
  <fills count="23">
    <fill>
      <patternFill patternType="none"/>
    </fill>
    <fill>
      <patternFill patternType="gray125"/>
    </fill>
    <fill>
      <patternFill patternType="solid">
        <fgColor theme="1"/>
        <bgColor indexed="64"/>
      </patternFill>
    </fill>
    <fill>
      <patternFill patternType="solid">
        <fgColor rgb="FF75B9BB"/>
        <bgColor indexed="64"/>
      </patternFill>
    </fill>
    <fill>
      <patternFill patternType="solid">
        <fgColor theme="4" tint="0.59999389629810485"/>
        <bgColor indexed="64"/>
      </patternFill>
    </fill>
    <fill>
      <patternFill patternType="solid">
        <fgColor rgb="FFFFB9BB"/>
        <bgColor indexed="64"/>
      </patternFill>
    </fill>
    <fill>
      <patternFill patternType="solid">
        <fgColor rgb="FFBCDDDE"/>
        <bgColor indexed="64"/>
      </patternFill>
    </fill>
    <fill>
      <patternFill patternType="solid">
        <fgColor theme="4" tint="0.79998168889431442"/>
        <bgColor indexed="64"/>
      </patternFill>
    </fill>
    <fill>
      <patternFill patternType="solid">
        <fgColor rgb="FFFFD5D6"/>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CCCC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E1E1FF"/>
        <bgColor indexed="64"/>
      </patternFill>
    </fill>
    <fill>
      <patternFill patternType="solid">
        <fgColor rgb="FF99CCFF"/>
        <bgColor indexed="64"/>
      </patternFill>
    </fill>
    <fill>
      <patternFill patternType="solid">
        <fgColor rgb="FFCCECFF"/>
        <bgColor indexed="64"/>
      </patternFill>
    </fill>
    <fill>
      <patternFill patternType="solid">
        <fgColor theme="0"/>
        <bgColor indexed="64"/>
      </patternFill>
    </fill>
    <fill>
      <patternFill patternType="solid">
        <fgColor rgb="FFFFF2CC"/>
        <bgColor indexed="64"/>
      </patternFill>
    </fill>
    <fill>
      <patternFill patternType="solid">
        <fgColor rgb="FFDDEBF7"/>
        <bgColor indexed="64"/>
      </patternFill>
    </fill>
    <fill>
      <patternFill patternType="solid">
        <fgColor rgb="FFE2EFDA"/>
        <bgColor indexed="64"/>
      </patternFill>
    </fill>
    <fill>
      <patternFill patternType="solid">
        <fgColor theme="5" tint="0.59999389629810485"/>
        <bgColor indexed="64"/>
      </patternFill>
    </fill>
    <fill>
      <patternFill patternType="solid">
        <fgColor theme="5" tint="0.79998168889431442"/>
        <bgColor indexed="64"/>
      </patternFill>
    </fill>
  </fills>
  <borders count="4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theme="0" tint="-0.24994659260841701"/>
      </left>
      <right/>
      <top/>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style="thin">
        <color indexed="64"/>
      </bottom>
      <diagonal/>
    </border>
    <border>
      <left/>
      <right style="medium">
        <color indexed="64"/>
      </right>
      <top style="thin">
        <color theme="1"/>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auto="1"/>
      </top>
      <bottom style="thin">
        <color indexed="64"/>
      </bottom>
      <diagonal/>
    </border>
  </borders>
  <cellStyleXfs count="3">
    <xf numFmtId="0" fontId="0" fillId="0" borderId="0"/>
    <xf numFmtId="0" fontId="8"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356">
    <xf numFmtId="0" fontId="0" fillId="0" borderId="0" xfId="0"/>
    <xf numFmtId="0" fontId="2"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164" fontId="2" fillId="0" borderId="0" xfId="0" applyNumberFormat="1" applyFont="1" applyAlignment="1">
      <alignment horizontal="right" vertical="center"/>
    </xf>
    <xf numFmtId="0" fontId="6" fillId="0" borderId="0" xfId="0" applyFont="1" applyAlignment="1">
      <alignment horizontal="left" vertical="center"/>
    </xf>
    <xf numFmtId="0" fontId="5"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vertical="center"/>
    </xf>
    <xf numFmtId="0" fontId="2"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vertical="center"/>
    </xf>
    <xf numFmtId="0" fontId="4" fillId="0" borderId="0" xfId="0" applyFont="1" applyAlignment="1">
      <alignment horizontal="left" vertical="center"/>
    </xf>
    <xf numFmtId="0" fontId="11" fillId="0" borderId="0" xfId="0" applyFont="1" applyAlignment="1">
      <alignment vertical="center"/>
    </xf>
    <xf numFmtId="0" fontId="15" fillId="0" borderId="0" xfId="1" quotePrefix="1" applyFont="1" applyFill="1" applyBorder="1" applyAlignment="1" applyProtection="1">
      <alignment vertical="center"/>
    </xf>
    <xf numFmtId="0" fontId="14" fillId="0" borderId="0" xfId="0" applyFont="1" applyAlignment="1">
      <alignment horizontal="right" vertical="center"/>
    </xf>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164" fontId="4" fillId="0" borderId="1" xfId="0" applyNumberFormat="1" applyFont="1" applyBorder="1" applyAlignment="1">
      <alignment horizontal="right" vertical="center"/>
    </xf>
    <xf numFmtId="0" fontId="4" fillId="0" borderId="2" xfId="0" applyFont="1" applyBorder="1" applyAlignment="1">
      <alignment vertical="center"/>
    </xf>
    <xf numFmtId="0" fontId="10" fillId="0" borderId="3" xfId="0" applyFont="1" applyBorder="1" applyAlignment="1">
      <alignment horizontal="left" vertical="center"/>
    </xf>
    <xf numFmtId="164" fontId="2" fillId="0" borderId="4" xfId="0" applyNumberFormat="1" applyFont="1" applyBorder="1" applyAlignment="1">
      <alignment horizontal="right" vertical="center"/>
    </xf>
    <xf numFmtId="0" fontId="2" fillId="0" borderId="6" xfId="0" applyFont="1" applyBorder="1" applyAlignment="1">
      <alignment vertical="center"/>
    </xf>
    <xf numFmtId="0" fontId="4" fillId="0" borderId="6" xfId="0" applyFont="1" applyBorder="1" applyAlignment="1">
      <alignment vertical="center"/>
    </xf>
    <xf numFmtId="0" fontId="2" fillId="0" borderId="3" xfId="0" applyFont="1" applyBorder="1" applyAlignment="1">
      <alignment horizontal="left" vertical="center"/>
    </xf>
    <xf numFmtId="164" fontId="2" fillId="0" borderId="4" xfId="1" quotePrefix="1" applyNumberFormat="1" applyFont="1" applyFill="1" applyBorder="1" applyAlignment="1" applyProtection="1">
      <alignment vertical="center"/>
    </xf>
    <xf numFmtId="164" fontId="4" fillId="0" borderId="4" xfId="0" applyNumberFormat="1" applyFont="1" applyBorder="1" applyAlignment="1">
      <alignment vertical="center"/>
    </xf>
    <xf numFmtId="164" fontId="4" fillId="0" borderId="4" xfId="0" applyNumberFormat="1" applyFont="1" applyBorder="1" applyAlignment="1">
      <alignment horizontal="right" vertical="center"/>
    </xf>
    <xf numFmtId="0" fontId="16" fillId="0" borderId="0" xfId="0" applyFont="1" applyAlignment="1">
      <alignment vertical="center"/>
    </xf>
    <xf numFmtId="0" fontId="0" fillId="0" borderId="0" xfId="0" quotePrefix="1"/>
    <xf numFmtId="0" fontId="8" fillId="0" borderId="0" xfId="1" quotePrefix="1" applyAlignment="1" applyProtection="1"/>
    <xf numFmtId="0" fontId="17" fillId="0" borderId="0" xfId="0" applyFont="1" applyAlignment="1">
      <alignment horizontal="left" vertical="center"/>
    </xf>
    <xf numFmtId="0" fontId="9" fillId="0" borderId="0" xfId="0" applyFont="1" applyAlignment="1">
      <alignment horizontal="right" vertical="center"/>
    </xf>
    <xf numFmtId="164" fontId="4" fillId="0" borderId="0" xfId="0" applyNumberFormat="1" applyFont="1" applyAlignment="1">
      <alignment horizontal="right" vertical="center"/>
    </xf>
    <xf numFmtId="164" fontId="4" fillId="0" borderId="0" xfId="0" applyNumberFormat="1" applyFont="1" applyAlignment="1">
      <alignment vertical="center"/>
    </xf>
    <xf numFmtId="0" fontId="11" fillId="0" borderId="0" xfId="0" applyFont="1" applyAlignment="1">
      <alignment horizontal="center" vertical="center"/>
    </xf>
    <xf numFmtId="164" fontId="2" fillId="0" borderId="0" xfId="1" quotePrefix="1" applyNumberFormat="1" applyFont="1" applyFill="1" applyBorder="1" applyAlignment="1" applyProtection="1">
      <alignment vertical="center"/>
    </xf>
    <xf numFmtId="0" fontId="14" fillId="0" borderId="0" xfId="0" applyFont="1" applyAlignment="1">
      <alignment vertical="center"/>
    </xf>
    <xf numFmtId="0" fontId="18" fillId="0" borderId="0" xfId="0" applyFont="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164" fontId="2" fillId="0" borderId="7" xfId="1" quotePrefix="1" applyNumberFormat="1" applyFont="1" applyFill="1" applyBorder="1" applyAlignment="1" applyProtection="1">
      <alignment vertical="center"/>
    </xf>
    <xf numFmtId="0" fontId="2" fillId="0" borderId="7" xfId="0" applyFont="1" applyBorder="1" applyAlignment="1">
      <alignment vertical="center"/>
    </xf>
    <xf numFmtId="164" fontId="2" fillId="0" borderId="8" xfId="1" quotePrefix="1" applyNumberFormat="1" applyFont="1" applyFill="1" applyBorder="1" applyAlignment="1" applyProtection="1">
      <alignment vertical="center"/>
    </xf>
    <xf numFmtId="0" fontId="2" fillId="0" borderId="8" xfId="0" applyFont="1" applyBorder="1" applyAlignment="1">
      <alignment vertical="center"/>
    </xf>
    <xf numFmtId="0" fontId="2" fillId="0" borderId="3" xfId="0" applyFont="1" applyBorder="1" applyAlignment="1" applyProtection="1">
      <alignment horizontal="left" vertical="center"/>
      <protection locked="0"/>
    </xf>
    <xf numFmtId="164" fontId="2" fillId="0" borderId="4" xfId="1" quotePrefix="1" applyNumberFormat="1" applyFont="1" applyFill="1" applyBorder="1" applyAlignment="1" applyProtection="1">
      <alignment vertical="center"/>
      <protection locked="0"/>
    </xf>
    <xf numFmtId="0" fontId="2" fillId="0" borderId="4"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2" fillId="0" borderId="3" xfId="0" applyFont="1" applyBorder="1" applyAlignment="1" applyProtection="1">
      <alignment vertical="center"/>
      <protection locked="0"/>
    </xf>
    <xf numFmtId="0" fontId="8" fillId="0" borderId="0" xfId="1" applyFill="1" applyBorder="1" applyAlignment="1" applyProtection="1">
      <alignment vertical="center"/>
    </xf>
    <xf numFmtId="0" fontId="3" fillId="8" borderId="17" xfId="0" applyFont="1" applyFill="1" applyBorder="1" applyAlignment="1">
      <alignment vertical="center"/>
    </xf>
    <xf numFmtId="0" fontId="11" fillId="8" borderId="18" xfId="0" applyFont="1" applyFill="1" applyBorder="1" applyAlignment="1">
      <alignment vertical="center"/>
    </xf>
    <xf numFmtId="0" fontId="11" fillId="8" borderId="19" xfId="0" applyFont="1" applyFill="1" applyBorder="1" applyAlignment="1">
      <alignment horizontal="center" vertical="center"/>
    </xf>
    <xf numFmtId="0" fontId="11" fillId="8" borderId="20" xfId="0" applyFont="1" applyFill="1" applyBorder="1" applyAlignment="1">
      <alignment horizontal="center" vertical="center"/>
    </xf>
    <xf numFmtId="0" fontId="11" fillId="6" borderId="21" xfId="0" applyFont="1" applyFill="1" applyBorder="1" applyAlignment="1">
      <alignment horizontal="left" vertical="center"/>
    </xf>
    <xf numFmtId="0" fontId="11" fillId="6" borderId="22" xfId="0" applyFont="1" applyFill="1" applyBorder="1" applyAlignment="1">
      <alignment horizontal="center" vertical="center"/>
    </xf>
    <xf numFmtId="0" fontId="11" fillId="6" borderId="23" xfId="0" applyFont="1" applyFill="1" applyBorder="1" applyAlignment="1">
      <alignment horizontal="center" vertical="center"/>
    </xf>
    <xf numFmtId="0" fontId="11" fillId="7" borderId="22" xfId="0" applyFont="1" applyFill="1" applyBorder="1" applyAlignment="1">
      <alignment horizontal="center" vertical="center"/>
    </xf>
    <xf numFmtId="0" fontId="11" fillId="7" borderId="23" xfId="0" applyFont="1" applyFill="1" applyBorder="1" applyAlignment="1">
      <alignment horizontal="center" vertical="center"/>
    </xf>
    <xf numFmtId="0" fontId="11" fillId="8" borderId="21" xfId="0" applyFont="1" applyFill="1" applyBorder="1" applyAlignment="1">
      <alignment horizontal="left" vertical="center"/>
    </xf>
    <xf numFmtId="0" fontId="11" fillId="8" borderId="22" xfId="0" applyFont="1" applyFill="1" applyBorder="1" applyAlignment="1">
      <alignment horizontal="center" vertical="center"/>
    </xf>
    <xf numFmtId="0" fontId="11" fillId="8" borderId="23" xfId="0" applyFont="1" applyFill="1" applyBorder="1" applyAlignment="1">
      <alignment horizontal="center" vertical="center"/>
    </xf>
    <xf numFmtId="0" fontId="11" fillId="7" borderId="21" xfId="0" applyFont="1" applyFill="1" applyBorder="1" applyAlignment="1">
      <alignment horizontal="left" vertical="center"/>
    </xf>
    <xf numFmtId="0" fontId="11" fillId="6" borderId="21" xfId="0" applyFont="1" applyFill="1" applyBorder="1" applyAlignment="1">
      <alignment horizontal="left"/>
    </xf>
    <xf numFmtId="0" fontId="3" fillId="6" borderId="24" xfId="0" applyFont="1" applyFill="1" applyBorder="1" applyAlignment="1">
      <alignment horizontal="left" vertical="center"/>
    </xf>
    <xf numFmtId="0" fontId="11" fillId="6" borderId="25" xfId="0" applyFont="1" applyFill="1" applyBorder="1" applyAlignment="1">
      <alignment vertical="center"/>
    </xf>
    <xf numFmtId="0" fontId="11" fillId="6" borderId="26" xfId="0" applyFont="1" applyFill="1" applyBorder="1" applyAlignment="1">
      <alignment horizontal="center" vertical="center"/>
    </xf>
    <xf numFmtId="0" fontId="11" fillId="6" borderId="27" xfId="0" applyFont="1" applyFill="1" applyBorder="1" applyAlignment="1">
      <alignment horizontal="center" vertical="center"/>
    </xf>
    <xf numFmtId="0" fontId="3" fillId="7" borderId="24" xfId="0" applyFont="1" applyFill="1" applyBorder="1" applyAlignment="1">
      <alignment horizontal="left" vertical="center"/>
    </xf>
    <xf numFmtId="0" fontId="11" fillId="7" borderId="25" xfId="0" applyFont="1" applyFill="1" applyBorder="1" applyAlignment="1">
      <alignment vertical="center"/>
    </xf>
    <xf numFmtId="0" fontId="11" fillId="7" borderId="26" xfId="0" applyFont="1" applyFill="1" applyBorder="1" applyAlignment="1">
      <alignment horizontal="center" vertical="center"/>
    </xf>
    <xf numFmtId="0" fontId="11" fillId="7" borderId="27" xfId="0" applyFont="1" applyFill="1" applyBorder="1" applyAlignment="1">
      <alignment horizontal="center" vertical="center"/>
    </xf>
    <xf numFmtId="0" fontId="3" fillId="8" borderId="28" xfId="0" applyFont="1" applyFill="1" applyBorder="1" applyAlignment="1">
      <alignment vertical="center"/>
    </xf>
    <xf numFmtId="0" fontId="11" fillId="8" borderId="29" xfId="0" applyFont="1" applyFill="1" applyBorder="1" applyAlignment="1">
      <alignment vertical="center"/>
    </xf>
    <xf numFmtId="1" fontId="11" fillId="8" borderId="30" xfId="0" applyNumberFormat="1" applyFont="1" applyFill="1" applyBorder="1" applyAlignment="1">
      <alignment horizontal="center" vertical="center"/>
    </xf>
    <xf numFmtId="0" fontId="11" fillId="8" borderId="31" xfId="0" applyFont="1" applyFill="1" applyBorder="1" applyAlignment="1">
      <alignment horizontal="center" vertical="center"/>
    </xf>
    <xf numFmtId="0" fontId="11" fillId="8" borderId="21" xfId="0" applyFont="1" applyFill="1" applyBorder="1" applyAlignment="1">
      <alignment horizontal="left"/>
    </xf>
    <xf numFmtId="1" fontId="11" fillId="8" borderId="22" xfId="0" applyNumberFormat="1" applyFont="1" applyFill="1" applyBorder="1" applyAlignment="1">
      <alignment horizontal="center"/>
    </xf>
    <xf numFmtId="0" fontId="11" fillId="8" borderId="23" xfId="0" applyFont="1" applyFill="1" applyBorder="1" applyAlignment="1">
      <alignment horizontal="center"/>
    </xf>
    <xf numFmtId="0" fontId="11" fillId="6" borderId="0" xfId="0" applyFont="1" applyFill="1" applyAlignment="1">
      <alignment vertical="center"/>
    </xf>
    <xf numFmtId="0" fontId="11" fillId="7" borderId="21" xfId="0" applyFont="1" applyFill="1" applyBorder="1" applyAlignment="1">
      <alignment horizontal="left" vertical="center" wrapText="1"/>
    </xf>
    <xf numFmtId="0" fontId="11" fillId="6" borderId="14" xfId="0" applyFont="1" applyFill="1" applyBorder="1" applyAlignment="1">
      <alignment vertical="center"/>
    </xf>
    <xf numFmtId="0" fontId="11" fillId="6" borderId="15" xfId="0" applyFont="1" applyFill="1" applyBorder="1" applyAlignment="1">
      <alignment vertical="center"/>
    </xf>
    <xf numFmtId="0" fontId="11" fillId="6" borderId="32" xfId="0" applyFont="1" applyFill="1" applyBorder="1" applyAlignment="1">
      <alignment horizontal="center" vertical="center"/>
    </xf>
    <xf numFmtId="0" fontId="11" fillId="6" borderId="16" xfId="0" applyFont="1" applyFill="1" applyBorder="1" applyAlignment="1">
      <alignment horizontal="center" vertical="center"/>
    </xf>
    <xf numFmtId="0" fontId="3" fillId="0" borderId="0" xfId="0" applyFont="1" applyAlignment="1">
      <alignment horizontal="center" vertical="center"/>
    </xf>
    <xf numFmtId="0" fontId="11" fillId="7" borderId="14" xfId="0" applyFont="1" applyFill="1" applyBorder="1" applyAlignment="1">
      <alignment horizontal="left" vertical="center"/>
    </xf>
    <xf numFmtId="0" fontId="11" fillId="7" borderId="32" xfId="0" applyFont="1" applyFill="1" applyBorder="1" applyAlignment="1">
      <alignment horizontal="center" vertical="center"/>
    </xf>
    <xf numFmtId="0" fontId="11" fillId="7" borderId="16" xfId="0" applyFont="1" applyFill="1" applyBorder="1" applyAlignment="1">
      <alignment horizontal="center" vertical="center"/>
    </xf>
    <xf numFmtId="0" fontId="11" fillId="8" borderId="14" xfId="0" applyFont="1" applyFill="1" applyBorder="1" applyAlignment="1">
      <alignment horizontal="left"/>
    </xf>
    <xf numFmtId="0" fontId="11" fillId="8" borderId="32" xfId="0" applyFont="1" applyFill="1" applyBorder="1" applyAlignment="1">
      <alignment horizontal="center"/>
    </xf>
    <xf numFmtId="0" fontId="11" fillId="8" borderId="16" xfId="0" applyFont="1" applyFill="1" applyBorder="1" applyAlignment="1">
      <alignment horizontal="center"/>
    </xf>
    <xf numFmtId="0" fontId="3" fillId="12" borderId="17" xfId="0" applyFont="1" applyFill="1" applyBorder="1" applyAlignment="1">
      <alignment horizontal="left" vertical="center"/>
    </xf>
    <xf numFmtId="0" fontId="11" fillId="12" borderId="18" xfId="0" applyFont="1" applyFill="1" applyBorder="1" applyAlignment="1">
      <alignment vertical="center"/>
    </xf>
    <xf numFmtId="0" fontId="11" fillId="12" borderId="19" xfId="0" applyFont="1" applyFill="1" applyBorder="1" applyAlignment="1">
      <alignment horizontal="center" vertical="center"/>
    </xf>
    <xf numFmtId="0" fontId="11" fillId="12" borderId="20" xfId="0" applyFont="1" applyFill="1" applyBorder="1" applyAlignment="1">
      <alignment horizontal="center" vertical="center"/>
    </xf>
    <xf numFmtId="0" fontId="3" fillId="13" borderId="17" xfId="0" applyFont="1" applyFill="1" applyBorder="1" applyAlignment="1">
      <alignment horizontal="left" vertical="center"/>
    </xf>
    <xf numFmtId="0" fontId="11" fillId="13" borderId="18" xfId="0" applyFont="1" applyFill="1" applyBorder="1" applyAlignment="1">
      <alignment vertical="center"/>
    </xf>
    <xf numFmtId="0" fontId="11" fillId="13" borderId="19" xfId="0" applyFont="1" applyFill="1" applyBorder="1" applyAlignment="1">
      <alignment horizontal="center" vertical="center"/>
    </xf>
    <xf numFmtId="0" fontId="11" fillId="13" borderId="20" xfId="0" applyFont="1" applyFill="1" applyBorder="1" applyAlignment="1">
      <alignment horizontal="center" vertical="center"/>
    </xf>
    <xf numFmtId="0" fontId="11" fillId="12" borderId="21" xfId="0" applyFont="1" applyFill="1" applyBorder="1" applyAlignment="1">
      <alignment horizontal="left"/>
    </xf>
    <xf numFmtId="0" fontId="11" fillId="12" borderId="22" xfId="0" applyFont="1" applyFill="1" applyBorder="1" applyAlignment="1">
      <alignment horizontal="center" vertical="center"/>
    </xf>
    <xf numFmtId="0" fontId="11" fillId="12" borderId="23" xfId="0" applyFont="1" applyFill="1" applyBorder="1" applyAlignment="1">
      <alignment horizontal="center" vertical="center"/>
    </xf>
    <xf numFmtId="0" fontId="11" fillId="13" borderId="21" xfId="0" applyFont="1" applyFill="1" applyBorder="1" applyAlignment="1">
      <alignment horizontal="left" vertical="center"/>
    </xf>
    <xf numFmtId="1" fontId="11" fillId="13" borderId="22" xfId="0" applyNumberFormat="1" applyFont="1" applyFill="1" applyBorder="1" applyAlignment="1">
      <alignment horizontal="center" vertical="center"/>
    </xf>
    <xf numFmtId="0" fontId="11" fillId="13" borderId="23" xfId="0" applyFont="1" applyFill="1" applyBorder="1" applyAlignment="1">
      <alignment horizontal="center" vertical="center"/>
    </xf>
    <xf numFmtId="0" fontId="11" fillId="14" borderId="21" xfId="0" applyFont="1" applyFill="1" applyBorder="1" applyAlignment="1">
      <alignment horizontal="left"/>
    </xf>
    <xf numFmtId="0" fontId="11" fillId="14" borderId="22" xfId="0" applyFont="1" applyFill="1" applyBorder="1" applyAlignment="1">
      <alignment horizontal="center" vertical="center"/>
    </xf>
    <xf numFmtId="0" fontId="11" fillId="14" borderId="23" xfId="0" applyFont="1" applyFill="1" applyBorder="1" applyAlignment="1">
      <alignment horizontal="center" vertical="center"/>
    </xf>
    <xf numFmtId="0" fontId="11" fillId="13" borderId="22" xfId="0" applyFont="1" applyFill="1" applyBorder="1" applyAlignment="1">
      <alignment horizontal="center" vertical="center"/>
    </xf>
    <xf numFmtId="0" fontId="11" fillId="14" borderId="21" xfId="0" applyFont="1" applyFill="1" applyBorder="1" applyAlignment="1">
      <alignment horizontal="left" vertical="center"/>
    </xf>
    <xf numFmtId="0" fontId="11" fillId="13" borderId="21" xfId="0" applyFont="1" applyFill="1" applyBorder="1" applyAlignment="1">
      <alignment horizontal="left"/>
    </xf>
    <xf numFmtId="0" fontId="11" fillId="12" borderId="21" xfId="0" applyFont="1" applyFill="1" applyBorder="1" applyAlignment="1">
      <alignment horizontal="left" vertical="center"/>
    </xf>
    <xf numFmtId="0" fontId="3" fillId="12" borderId="24" xfId="0" applyFont="1" applyFill="1" applyBorder="1" applyAlignment="1">
      <alignment vertical="center"/>
    </xf>
    <xf numFmtId="0" fontId="11" fillId="12" borderId="25" xfId="0" applyFont="1" applyFill="1" applyBorder="1" applyAlignment="1">
      <alignment vertical="center"/>
    </xf>
    <xf numFmtId="0" fontId="11" fillId="12" borderId="26" xfId="0" applyFont="1" applyFill="1" applyBorder="1" applyAlignment="1">
      <alignment horizontal="center" vertical="center"/>
    </xf>
    <xf numFmtId="0" fontId="11" fillId="12" borderId="27" xfId="0" applyFont="1" applyFill="1" applyBorder="1" applyAlignment="1">
      <alignment horizontal="center" vertical="center"/>
    </xf>
    <xf numFmtId="0" fontId="3" fillId="13" borderId="24" xfId="0" applyFont="1" applyFill="1" applyBorder="1" applyAlignment="1">
      <alignment horizontal="left" vertical="center"/>
    </xf>
    <xf numFmtId="0" fontId="11" fillId="13" borderId="25" xfId="0" applyFont="1" applyFill="1" applyBorder="1" applyAlignment="1">
      <alignment vertical="center"/>
    </xf>
    <xf numFmtId="0" fontId="11" fillId="13" borderId="26" xfId="0" applyFont="1" applyFill="1" applyBorder="1" applyAlignment="1">
      <alignment horizontal="center" vertical="center"/>
    </xf>
    <xf numFmtId="0" fontId="11" fillId="13" borderId="27" xfId="0" applyFont="1" applyFill="1" applyBorder="1" applyAlignment="1">
      <alignment horizontal="center" vertical="center"/>
    </xf>
    <xf numFmtId="0" fontId="3" fillId="14" borderId="24" xfId="0" applyFont="1" applyFill="1" applyBorder="1" applyAlignment="1">
      <alignment horizontal="left" vertical="center"/>
    </xf>
    <xf numFmtId="0" fontId="11" fillId="14" borderId="25" xfId="0" applyFont="1" applyFill="1" applyBorder="1" applyAlignment="1">
      <alignment vertical="center"/>
    </xf>
    <xf numFmtId="0" fontId="11" fillId="14" borderId="26" xfId="0" applyFont="1" applyFill="1" applyBorder="1" applyAlignment="1">
      <alignment horizontal="center" vertical="center"/>
    </xf>
    <xf numFmtId="0" fontId="11" fillId="14" borderId="27" xfId="0" applyFont="1" applyFill="1" applyBorder="1" applyAlignment="1">
      <alignment horizontal="center" vertical="center"/>
    </xf>
    <xf numFmtId="0" fontId="11" fillId="12" borderId="22" xfId="0" applyFont="1" applyFill="1" applyBorder="1" applyAlignment="1">
      <alignment horizontal="center"/>
    </xf>
    <xf numFmtId="0" fontId="11" fillId="12" borderId="23" xfId="0" applyFont="1" applyFill="1" applyBorder="1" applyAlignment="1">
      <alignment horizontal="center"/>
    </xf>
    <xf numFmtId="0" fontId="11" fillId="0" borderId="0" xfId="0" applyFont="1"/>
    <xf numFmtId="0" fontId="11" fillId="13" borderId="22" xfId="0" applyFont="1" applyFill="1" applyBorder="1" applyAlignment="1">
      <alignment horizontal="center"/>
    </xf>
    <xf numFmtId="0" fontId="11" fillId="13" borderId="23" xfId="0" applyFont="1" applyFill="1" applyBorder="1" applyAlignment="1">
      <alignment horizontal="center"/>
    </xf>
    <xf numFmtId="1" fontId="11" fillId="13" borderId="22" xfId="0" applyNumberFormat="1" applyFont="1" applyFill="1" applyBorder="1" applyAlignment="1">
      <alignment horizontal="center"/>
    </xf>
    <xf numFmtId="0" fontId="11" fillId="13" borderId="0" xfId="2" applyFont="1" applyFill="1" applyBorder="1" applyAlignment="1"/>
    <xf numFmtId="0" fontId="11" fillId="13" borderId="0" xfId="0" applyFont="1" applyFill="1"/>
    <xf numFmtId="0" fontId="11" fillId="12" borderId="14" xfId="0" applyFont="1" applyFill="1" applyBorder="1" applyAlignment="1">
      <alignment horizontal="left"/>
    </xf>
    <xf numFmtId="0" fontId="11" fillId="12" borderId="32" xfId="0" applyFont="1" applyFill="1" applyBorder="1" applyAlignment="1">
      <alignment horizontal="center"/>
    </xf>
    <xf numFmtId="0" fontId="11" fillId="12" borderId="16" xfId="0" applyFont="1" applyFill="1" applyBorder="1" applyAlignment="1">
      <alignment horizontal="center"/>
    </xf>
    <xf numFmtId="0" fontId="11" fillId="13" borderId="14" xfId="0" applyFont="1" applyFill="1" applyBorder="1" applyAlignment="1">
      <alignment horizontal="left"/>
    </xf>
    <xf numFmtId="0" fontId="11" fillId="13" borderId="15" xfId="0" applyFont="1" applyFill="1" applyBorder="1"/>
    <xf numFmtId="0" fontId="11" fillId="13" borderId="32" xfId="0" applyFont="1" applyFill="1" applyBorder="1" applyAlignment="1">
      <alignment horizontal="center"/>
    </xf>
    <xf numFmtId="0" fontId="11" fillId="13" borderId="16" xfId="0" applyFont="1" applyFill="1" applyBorder="1" applyAlignment="1">
      <alignment horizontal="center"/>
    </xf>
    <xf numFmtId="0" fontId="11" fillId="14" borderId="14" xfId="0" applyFont="1" applyFill="1" applyBorder="1" applyAlignment="1">
      <alignment horizontal="left" vertical="center"/>
    </xf>
    <xf numFmtId="0" fontId="11" fillId="14" borderId="32" xfId="0" applyFont="1" applyFill="1" applyBorder="1" applyAlignment="1">
      <alignment horizontal="center" vertical="center"/>
    </xf>
    <xf numFmtId="0" fontId="11" fillId="14" borderId="16" xfId="0" applyFont="1" applyFill="1" applyBorder="1" applyAlignment="1">
      <alignment horizontal="center" vertical="center"/>
    </xf>
    <xf numFmtId="0" fontId="11" fillId="0" borderId="0" xfId="0" applyFont="1" applyAlignment="1">
      <alignment horizontal="left"/>
    </xf>
    <xf numFmtId="0" fontId="11" fillId="0" borderId="0" xfId="0" applyFont="1" applyAlignment="1">
      <alignment horizontal="center"/>
    </xf>
    <xf numFmtId="0" fontId="20" fillId="0" borderId="0" xfId="0" applyFont="1" applyAlignment="1">
      <alignment horizontal="left"/>
    </xf>
    <xf numFmtId="0" fontId="20" fillId="0" borderId="0" xfId="0" applyFont="1" applyAlignment="1">
      <alignment horizontal="left" vertical="center"/>
    </xf>
    <xf numFmtId="0" fontId="20" fillId="0" borderId="0" xfId="0" applyFont="1"/>
    <xf numFmtId="0" fontId="20" fillId="0" borderId="0" xfId="0" applyFont="1" applyAlignment="1">
      <alignment horizontal="center" vertical="center"/>
    </xf>
    <xf numFmtId="0" fontId="20" fillId="0" borderId="0" xfId="0" applyFont="1" applyAlignment="1">
      <alignment horizontal="center"/>
    </xf>
    <xf numFmtId="0" fontId="20" fillId="0" borderId="0" xfId="0" applyFont="1" applyAlignment="1">
      <alignment horizontal="left" vertical="center" wrapText="1"/>
    </xf>
    <xf numFmtId="0" fontId="2" fillId="0" borderId="0" xfId="0" applyFont="1" applyAlignment="1">
      <alignment vertical="top" wrapText="1"/>
    </xf>
    <xf numFmtId="0" fontId="2" fillId="0" borderId="9" xfId="0" applyFont="1" applyBorder="1" applyAlignment="1">
      <alignment vertical="top" wrapText="1"/>
    </xf>
    <xf numFmtId="0" fontId="11" fillId="14" borderId="0" xfId="2" applyFont="1" applyFill="1" applyBorder="1"/>
    <xf numFmtId="0" fontId="3" fillId="0" borderId="0" xfId="0" applyFont="1" applyAlignment="1">
      <alignment vertical="center"/>
    </xf>
    <xf numFmtId="0" fontId="3" fillId="6" borderId="17" xfId="0" applyFont="1" applyFill="1" applyBorder="1" applyAlignment="1">
      <alignment horizontal="left" vertical="center"/>
    </xf>
    <xf numFmtId="0" fontId="3" fillId="6" borderId="18"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20" xfId="0" applyFont="1" applyFill="1" applyBorder="1" applyAlignment="1">
      <alignment horizontal="center" vertical="center"/>
    </xf>
    <xf numFmtId="0" fontId="3" fillId="7" borderId="17" xfId="0" applyFont="1" applyFill="1" applyBorder="1" applyAlignment="1">
      <alignment horizontal="left" vertical="center"/>
    </xf>
    <xf numFmtId="0" fontId="3"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11" fillId="7" borderId="20" xfId="0" applyFont="1" applyFill="1" applyBorder="1" applyAlignment="1">
      <alignment horizontal="center" vertical="center"/>
    </xf>
    <xf numFmtId="0" fontId="11" fillId="6" borderId="0" xfId="2" applyFont="1" applyFill="1" applyBorder="1" applyAlignment="1">
      <alignment vertical="center"/>
    </xf>
    <xf numFmtId="0" fontId="11" fillId="7" borderId="0" xfId="2" applyFont="1" applyFill="1" applyBorder="1" applyAlignment="1">
      <alignment vertical="center"/>
    </xf>
    <xf numFmtId="0" fontId="11" fillId="8" borderId="0" xfId="2" applyFont="1" applyFill="1" applyBorder="1" applyAlignment="1">
      <alignment vertical="center"/>
    </xf>
    <xf numFmtId="0" fontId="11" fillId="6" borderId="0" xfId="2" applyFont="1" applyFill="1" applyBorder="1"/>
    <xf numFmtId="0" fontId="11" fillId="8" borderId="0" xfId="2" applyFont="1" applyFill="1" applyBorder="1"/>
    <xf numFmtId="0" fontId="11" fillId="8" borderId="0" xfId="2" applyFont="1" applyFill="1" applyBorder="1" applyAlignment="1"/>
    <xf numFmtId="0" fontId="11" fillId="7" borderId="0" xfId="2" applyFont="1" applyFill="1" applyBorder="1"/>
    <xf numFmtId="0" fontId="11" fillId="7" borderId="0" xfId="2" applyFont="1" applyFill="1" applyBorder="1" applyAlignment="1">
      <alignment horizontal="left"/>
    </xf>
    <xf numFmtId="0" fontId="11" fillId="8" borderId="0" xfId="2" applyFont="1" applyFill="1" applyBorder="1" applyAlignment="1">
      <alignment horizontal="left"/>
    </xf>
    <xf numFmtId="0" fontId="11" fillId="7" borderId="0" xfId="2" applyFont="1" applyFill="1" applyBorder="1" applyAlignment="1">
      <alignment horizontal="left" vertical="center"/>
    </xf>
    <xf numFmtId="0" fontId="11" fillId="7" borderId="33" xfId="2" applyFont="1" applyFill="1" applyBorder="1"/>
    <xf numFmtId="0" fontId="11" fillId="8" borderId="15" xfId="2" applyFont="1" applyFill="1" applyBorder="1" applyAlignment="1"/>
    <xf numFmtId="0" fontId="3" fillId="14" borderId="17" xfId="0" applyFont="1" applyFill="1" applyBorder="1" applyAlignment="1">
      <alignment horizontal="left" vertical="center"/>
    </xf>
    <xf numFmtId="0" fontId="3" fillId="14" borderId="18" xfId="0" applyFont="1" applyFill="1" applyBorder="1" applyAlignment="1">
      <alignment horizontal="center" vertical="center"/>
    </xf>
    <xf numFmtId="0" fontId="11" fillId="14" borderId="19" xfId="0" applyFont="1" applyFill="1" applyBorder="1" applyAlignment="1">
      <alignment horizontal="center" vertical="center"/>
    </xf>
    <xf numFmtId="0" fontId="11" fillId="14" borderId="20" xfId="0" applyFont="1" applyFill="1" applyBorder="1" applyAlignment="1">
      <alignment horizontal="center" vertical="center"/>
    </xf>
    <xf numFmtId="0" fontId="11" fillId="12" borderId="0" xfId="2" applyFont="1" applyFill="1" applyBorder="1" applyAlignment="1">
      <alignment vertical="center"/>
    </xf>
    <xf numFmtId="0" fontId="11" fillId="13" borderId="0" xfId="2" applyFont="1" applyFill="1" applyBorder="1"/>
    <xf numFmtId="0" fontId="11" fillId="14" borderId="0" xfId="2" applyFont="1" applyFill="1" applyBorder="1" applyAlignment="1"/>
    <xf numFmtId="0" fontId="11" fillId="12" borderId="0" xfId="2" applyFont="1" applyFill="1" applyBorder="1" applyAlignment="1">
      <alignment horizontal="left" vertical="center"/>
    </xf>
    <xf numFmtId="0" fontId="11" fillId="14" borderId="0" xfId="2" applyFont="1" applyFill="1" applyBorder="1" applyAlignment="1">
      <alignment vertical="center"/>
    </xf>
    <xf numFmtId="0" fontId="11" fillId="13" borderId="0" xfId="2" applyFont="1" applyFill="1" applyBorder="1" applyAlignment="1">
      <alignment horizontal="left" vertical="center"/>
    </xf>
    <xf numFmtId="0" fontId="11" fillId="12" borderId="0" xfId="2" applyFont="1" applyFill="1"/>
    <xf numFmtId="0" fontId="11" fillId="12" borderId="0" xfId="2" applyFont="1" applyFill="1" applyBorder="1"/>
    <xf numFmtId="0" fontId="3" fillId="0" borderId="0" xfId="0" applyFont="1" applyAlignment="1">
      <alignment horizontal="center"/>
    </xf>
    <xf numFmtId="0" fontId="11" fillId="12" borderId="0" xfId="2" applyFont="1" applyFill="1" applyBorder="1" applyAlignment="1"/>
    <xf numFmtId="0" fontId="11" fillId="14" borderId="0" xfId="2" applyFont="1" applyFill="1" applyBorder="1" applyAlignment="1">
      <alignment horizontal="left" vertical="center"/>
    </xf>
    <xf numFmtId="0" fontId="11" fillId="13" borderId="21" xfId="0" applyFont="1" applyFill="1" applyBorder="1"/>
    <xf numFmtId="0" fontId="11" fillId="13" borderId="22" xfId="0" applyFont="1" applyFill="1" applyBorder="1"/>
    <xf numFmtId="0" fontId="11" fillId="13" borderId="23" xfId="0" applyFont="1" applyFill="1" applyBorder="1"/>
    <xf numFmtId="0" fontId="11" fillId="14" borderId="21" xfId="0" applyFont="1" applyFill="1" applyBorder="1" applyAlignment="1">
      <alignment vertical="center"/>
    </xf>
    <xf numFmtId="0" fontId="11" fillId="14" borderId="0" xfId="0" applyFont="1" applyFill="1" applyAlignment="1">
      <alignment vertical="center"/>
    </xf>
    <xf numFmtId="0" fontId="11" fillId="14" borderId="22" xfId="0" applyFont="1" applyFill="1" applyBorder="1" applyAlignment="1">
      <alignment vertical="center"/>
    </xf>
    <xf numFmtId="0" fontId="11" fillId="14" borderId="23" xfId="0" applyFont="1" applyFill="1" applyBorder="1" applyAlignment="1">
      <alignment vertical="center"/>
    </xf>
    <xf numFmtId="0" fontId="11" fillId="14" borderId="0" xfId="0" applyFont="1" applyFill="1"/>
    <xf numFmtId="0" fontId="11" fillId="12" borderId="15" xfId="2" applyFont="1" applyFill="1" applyBorder="1" applyAlignment="1"/>
    <xf numFmtId="0" fontId="11" fillId="14" borderId="15" xfId="0" applyFont="1" applyFill="1" applyBorder="1"/>
    <xf numFmtId="0" fontId="11" fillId="0" borderId="0" xfId="2" applyFont="1" applyFill="1" applyBorder="1" applyAlignment="1"/>
    <xf numFmtId="0" fontId="3" fillId="16" borderId="24" xfId="0" applyFont="1" applyFill="1" applyBorder="1" applyAlignment="1">
      <alignment vertical="center"/>
    </xf>
    <xf numFmtId="0" fontId="3" fillId="16" borderId="34" xfId="0" applyFont="1" applyFill="1" applyBorder="1" applyAlignment="1">
      <alignment vertical="center"/>
    </xf>
    <xf numFmtId="0" fontId="11" fillId="16" borderId="26" xfId="0" applyFont="1" applyFill="1" applyBorder="1" applyAlignment="1">
      <alignment horizontal="center" vertical="center"/>
    </xf>
    <xf numFmtId="0" fontId="11" fillId="16" borderId="35" xfId="0" applyFont="1" applyFill="1" applyBorder="1" applyAlignment="1">
      <alignment horizontal="center"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27" xfId="0" applyFont="1" applyBorder="1" applyAlignment="1">
      <alignment vertical="center"/>
    </xf>
    <xf numFmtId="0" fontId="11" fillId="16" borderId="21" xfId="0" applyFont="1" applyFill="1" applyBorder="1" applyAlignment="1">
      <alignment vertical="center"/>
    </xf>
    <xf numFmtId="0" fontId="11" fillId="16" borderId="0" xfId="2" applyFont="1" applyFill="1" applyBorder="1" applyAlignment="1">
      <alignment vertical="center"/>
    </xf>
    <xf numFmtId="0" fontId="11" fillId="16" borderId="36" xfId="0" applyFont="1" applyFill="1" applyBorder="1" applyAlignment="1">
      <alignment horizontal="center" vertical="center"/>
    </xf>
    <xf numFmtId="0" fontId="11" fillId="16" borderId="23" xfId="0" applyFont="1" applyFill="1" applyBorder="1" applyAlignment="1">
      <alignment horizontal="center" vertical="center"/>
    </xf>
    <xf numFmtId="0" fontId="11" fillId="0" borderId="21" xfId="0" applyFont="1" applyBorder="1" applyAlignment="1">
      <alignment vertical="center"/>
    </xf>
    <xf numFmtId="0" fontId="11" fillId="0" borderId="23" xfId="0" applyFont="1" applyBorder="1" applyAlignment="1">
      <alignment vertical="center"/>
    </xf>
    <xf numFmtId="0" fontId="11" fillId="16" borderId="22" xfId="0" applyFont="1" applyFill="1" applyBorder="1" applyAlignment="1">
      <alignment horizontal="center" vertical="center"/>
    </xf>
    <xf numFmtId="0" fontId="3" fillId="0" borderId="21" xfId="0" applyFont="1" applyBorder="1" applyAlignment="1">
      <alignment vertical="center"/>
    </xf>
    <xf numFmtId="0" fontId="11" fillId="16" borderId="14" xfId="0" applyFont="1" applyFill="1" applyBorder="1" applyAlignment="1">
      <alignment vertical="center"/>
    </xf>
    <xf numFmtId="0" fontId="11" fillId="16" borderId="15" xfId="2" applyFont="1" applyFill="1" applyBorder="1" applyAlignment="1">
      <alignment vertical="center"/>
    </xf>
    <xf numFmtId="0" fontId="11" fillId="16" borderId="32" xfId="0" applyFont="1" applyFill="1" applyBorder="1" applyAlignment="1">
      <alignment horizontal="center" vertical="center"/>
    </xf>
    <xf numFmtId="0" fontId="11" fillId="16" borderId="16" xfId="0" applyFont="1" applyFill="1" applyBorder="1" applyAlignment="1">
      <alignment horizontal="center"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0" xfId="2" applyFont="1" applyFill="1" applyBorder="1" applyAlignment="1">
      <alignment vertical="center"/>
    </xf>
    <xf numFmtId="0" fontId="11" fillId="0" borderId="0" xfId="2" applyFont="1" applyFill="1" applyBorder="1"/>
    <xf numFmtId="0" fontId="0" fillId="0" borderId="0" xfId="0" applyAlignment="1">
      <alignment vertical="top"/>
    </xf>
    <xf numFmtId="0" fontId="0" fillId="17" borderId="0" xfId="0" applyFill="1"/>
    <xf numFmtId="0" fontId="21" fillId="17" borderId="0" xfId="0" applyFont="1" applyFill="1"/>
    <xf numFmtId="0" fontId="0" fillId="17" borderId="0" xfId="0" applyFill="1" applyAlignment="1">
      <alignment vertical="top"/>
    </xf>
    <xf numFmtId="0" fontId="20" fillId="17" borderId="0" xfId="1" applyFont="1" applyFill="1" applyBorder="1" applyAlignment="1" applyProtection="1"/>
    <xf numFmtId="0" fontId="9" fillId="6" borderId="0" xfId="0" applyFont="1" applyFill="1"/>
    <xf numFmtId="0" fontId="11" fillId="18" borderId="14" xfId="0" applyFont="1" applyFill="1" applyBorder="1" applyAlignment="1">
      <alignment horizontal="left"/>
    </xf>
    <xf numFmtId="0" fontId="9" fillId="16" borderId="0" xfId="0" applyFont="1" applyFill="1"/>
    <xf numFmtId="0" fontId="9" fillId="16" borderId="33" xfId="0" applyFont="1" applyFill="1" applyBorder="1"/>
    <xf numFmtId="0" fontId="9" fillId="18" borderId="0" xfId="0" applyFont="1" applyFill="1"/>
    <xf numFmtId="0" fontId="9" fillId="18" borderId="33" xfId="0" applyFont="1" applyFill="1" applyBorder="1"/>
    <xf numFmtId="0" fontId="11" fillId="19" borderId="21" xfId="0" applyFont="1" applyFill="1" applyBorder="1" applyAlignment="1">
      <alignment horizontal="left" vertical="center"/>
    </xf>
    <xf numFmtId="0" fontId="9" fillId="19" borderId="0" xfId="0" applyFont="1" applyFill="1"/>
    <xf numFmtId="0" fontId="9" fillId="19" borderId="33" xfId="0" applyFont="1" applyFill="1" applyBorder="1"/>
    <xf numFmtId="0" fontId="9" fillId="8" borderId="0" xfId="0" applyFont="1" applyFill="1"/>
    <xf numFmtId="0" fontId="11" fillId="20" borderId="21" xfId="0" applyFont="1" applyFill="1" applyBorder="1" applyAlignment="1">
      <alignment horizontal="left" vertical="center"/>
    </xf>
    <xf numFmtId="0" fontId="9" fillId="20" borderId="0" xfId="0" applyFont="1" applyFill="1"/>
    <xf numFmtId="0" fontId="9" fillId="14" borderId="0" xfId="0" applyFont="1" applyFill="1"/>
    <xf numFmtId="0" fontId="11" fillId="22" borderId="21" xfId="0" applyFont="1" applyFill="1" applyBorder="1" applyAlignment="1">
      <alignment vertical="center"/>
    </xf>
    <xf numFmtId="0" fontId="11" fillId="22" borderId="0" xfId="0" applyFont="1" applyFill="1" applyAlignment="1">
      <alignment vertical="center"/>
    </xf>
    <xf numFmtId="0" fontId="11" fillId="22" borderId="23" xfId="0" applyFont="1" applyFill="1" applyBorder="1" applyAlignment="1">
      <alignment horizontal="center"/>
    </xf>
    <xf numFmtId="0" fontId="11" fillId="22" borderId="0" xfId="0" applyFont="1" applyFill="1" applyAlignment="1">
      <alignment horizontal="left" vertical="center"/>
    </xf>
    <xf numFmtId="0" fontId="11" fillId="22" borderId="20" xfId="0" applyFont="1" applyFill="1" applyBorder="1" applyAlignment="1">
      <alignment vertical="center"/>
    </xf>
    <xf numFmtId="0" fontId="11" fillId="22" borderId="14" xfId="0" applyFont="1" applyFill="1" applyBorder="1" applyAlignment="1">
      <alignment vertical="center"/>
    </xf>
    <xf numFmtId="0" fontId="11" fillId="22" borderId="15" xfId="0" applyFont="1" applyFill="1" applyBorder="1" applyAlignment="1">
      <alignment vertical="center"/>
    </xf>
    <xf numFmtId="0" fontId="11" fillId="22" borderId="16" xfId="0" applyFont="1" applyFill="1" applyBorder="1" applyAlignment="1">
      <alignment horizontal="center"/>
    </xf>
    <xf numFmtId="0" fontId="11" fillId="22" borderId="37" xfId="0" applyFont="1" applyFill="1" applyBorder="1" applyAlignment="1">
      <alignment vertical="center"/>
    </xf>
    <xf numFmtId="0" fontId="11" fillId="22" borderId="38" xfId="0" applyFont="1" applyFill="1" applyBorder="1" applyAlignment="1">
      <alignment vertical="center"/>
    </xf>
    <xf numFmtId="0" fontId="11" fillId="22" borderId="38" xfId="2" applyFont="1" applyFill="1" applyBorder="1" applyAlignment="1">
      <alignment vertical="center"/>
    </xf>
    <xf numFmtId="0" fontId="11" fillId="22" borderId="38" xfId="2" applyFont="1" applyFill="1" applyBorder="1"/>
    <xf numFmtId="0" fontId="11" fillId="22" borderId="39" xfId="0" applyFont="1" applyFill="1" applyBorder="1" applyAlignment="1">
      <alignment vertical="center"/>
    </xf>
    <xf numFmtId="0" fontId="11" fillId="22" borderId="40" xfId="2" applyFont="1" applyFill="1" applyBorder="1" applyAlignment="1">
      <alignment vertical="center"/>
    </xf>
    <xf numFmtId="0" fontId="11" fillId="22" borderId="27" xfId="0" applyFont="1" applyFill="1" applyBorder="1" applyAlignment="1">
      <alignment horizontal="center" vertical="center"/>
    </xf>
    <xf numFmtId="0" fontId="0" fillId="0" borderId="0" xfId="0" applyAlignment="1">
      <alignment horizontal="center"/>
    </xf>
    <xf numFmtId="0" fontId="0" fillId="0" borderId="0" xfId="0" applyAlignment="1">
      <alignment horizontal="left"/>
    </xf>
    <xf numFmtId="14" fontId="9" fillId="0" borderId="0" xfId="0" applyNumberFormat="1" applyFont="1" applyAlignment="1">
      <alignment vertical="center"/>
    </xf>
    <xf numFmtId="14" fontId="9" fillId="0" borderId="0" xfId="0" applyNumberFormat="1" applyFont="1" applyAlignment="1">
      <alignment horizontal="left" vertical="center"/>
    </xf>
    <xf numFmtId="0" fontId="21" fillId="17" borderId="0" xfId="0" applyFont="1" applyFill="1"/>
    <xf numFmtId="0" fontId="0" fillId="17" borderId="0" xfId="0" applyFill="1" applyAlignment="1">
      <alignment wrapText="1"/>
    </xf>
    <xf numFmtId="0" fontId="21" fillId="17" borderId="0" xfId="0" applyFont="1" applyFill="1" applyAlignment="1">
      <alignment vertical="top" wrapText="1"/>
    </xf>
    <xf numFmtId="0" fontId="0" fillId="17" borderId="0" xfId="0" applyFill="1" applyAlignment="1">
      <alignment vertical="top" wrapText="1"/>
    </xf>
    <xf numFmtId="0" fontId="22" fillId="17" borderId="0" xfId="1" applyFont="1" applyFill="1" applyBorder="1" applyAlignment="1" applyProtection="1">
      <protection locked="0"/>
    </xf>
    <xf numFmtId="0" fontId="0" fillId="17" borderId="0" xfId="0" applyFill="1" applyAlignment="1">
      <alignment vertical="top"/>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wrapText="1"/>
    </xf>
    <xf numFmtId="0" fontId="9" fillId="0" borderId="0" xfId="0" applyFont="1" applyAlignment="1">
      <alignment horizontal="right" vertical="center"/>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164" fontId="4" fillId="0" borderId="0" xfId="0" applyNumberFormat="1" applyFont="1" applyAlignment="1">
      <alignment horizontal="right" vertical="center"/>
    </xf>
    <xf numFmtId="0" fontId="12" fillId="0" borderId="0" xfId="0" applyFont="1" applyAlignment="1">
      <alignment horizontal="right" vertical="center"/>
    </xf>
    <xf numFmtId="0" fontId="3" fillId="15" borderId="12" xfId="0" applyFont="1" applyFill="1" applyBorder="1" applyAlignment="1">
      <alignment horizontal="center" vertical="center"/>
    </xf>
    <xf numFmtId="0" fontId="3" fillId="15" borderId="11" xfId="0" applyFont="1" applyFill="1" applyBorder="1" applyAlignment="1">
      <alignment horizontal="center" vertical="center"/>
    </xf>
    <xf numFmtId="0" fontId="3" fillId="15" borderId="13" xfId="0" applyFont="1" applyFill="1" applyBorder="1" applyAlignment="1">
      <alignment horizontal="center" vertical="center"/>
    </xf>
    <xf numFmtId="0" fontId="3" fillId="15" borderId="21" xfId="0" applyFont="1" applyFill="1" applyBorder="1" applyAlignment="1">
      <alignment horizontal="center" vertical="center"/>
    </xf>
    <xf numFmtId="0" fontId="3" fillId="15" borderId="0" xfId="0" applyFont="1" applyFill="1" applyAlignment="1">
      <alignment horizontal="center" vertical="center"/>
    </xf>
    <xf numFmtId="0" fontId="3" fillId="15" borderId="23"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11" fillId="0" borderId="0" xfId="0" applyFont="1" applyAlignment="1">
      <alignment horizontal="left" vertical="center"/>
    </xf>
    <xf numFmtId="0" fontId="3" fillId="9" borderId="12"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3"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15" xfId="0" applyFont="1" applyFill="1" applyBorder="1" applyAlignment="1">
      <alignment horizontal="center" vertical="center"/>
    </xf>
    <xf numFmtId="0" fontId="3" fillId="9" borderId="16" xfId="0" applyFont="1" applyFill="1" applyBorder="1" applyAlignment="1">
      <alignment horizontal="center" vertical="center"/>
    </xf>
    <xf numFmtId="0" fontId="3" fillId="10" borderId="12" xfId="0" applyFont="1" applyFill="1" applyBorder="1" applyAlignment="1">
      <alignment horizontal="center" vertical="center"/>
    </xf>
    <xf numFmtId="0" fontId="3" fillId="10" borderId="11" xfId="0" applyFont="1" applyFill="1" applyBorder="1" applyAlignment="1">
      <alignment horizontal="center" vertical="center"/>
    </xf>
    <xf numFmtId="0" fontId="3" fillId="10" borderId="13" xfId="0" applyFont="1" applyFill="1" applyBorder="1" applyAlignment="1">
      <alignment horizontal="center" vertical="center"/>
    </xf>
    <xf numFmtId="0" fontId="3" fillId="10" borderId="14" xfId="0" applyFont="1" applyFill="1" applyBorder="1" applyAlignment="1">
      <alignment horizontal="center" vertical="center"/>
    </xf>
    <xf numFmtId="0" fontId="3" fillId="10" borderId="15" xfId="0" applyFont="1" applyFill="1" applyBorder="1" applyAlignment="1">
      <alignment horizontal="center" vertical="center"/>
    </xf>
    <xf numFmtId="0" fontId="3" fillId="10" borderId="16" xfId="0" applyFont="1" applyFill="1" applyBorder="1" applyAlignment="1">
      <alignment horizontal="center" vertical="center"/>
    </xf>
    <xf numFmtId="0" fontId="3" fillId="11" borderId="12" xfId="0" applyFont="1" applyFill="1" applyBorder="1" applyAlignment="1">
      <alignment horizontal="center" vertical="center"/>
    </xf>
    <xf numFmtId="0" fontId="3" fillId="11" borderId="11"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21" xfId="0" applyFont="1" applyFill="1" applyBorder="1" applyAlignment="1">
      <alignment horizontal="center" vertical="center"/>
    </xf>
    <xf numFmtId="0" fontId="3" fillId="11" borderId="0" xfId="0" applyFont="1" applyFill="1" applyAlignment="1">
      <alignment horizontal="center" vertical="center"/>
    </xf>
    <xf numFmtId="0" fontId="3" fillId="11" borderId="23"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3" xfId="0" applyFont="1" applyFill="1" applyBorder="1" applyAlignment="1">
      <alignment horizontal="center" vertical="center"/>
    </xf>
    <xf numFmtId="0" fontId="3" fillId="21" borderId="12" xfId="0" applyFont="1" applyFill="1" applyBorder="1" applyAlignment="1">
      <alignment horizontal="center" vertical="center"/>
    </xf>
    <xf numFmtId="0" fontId="3" fillId="21" borderId="11" xfId="0" applyFont="1" applyFill="1" applyBorder="1" applyAlignment="1">
      <alignment horizontal="center" vertical="center"/>
    </xf>
    <xf numFmtId="0" fontId="3" fillId="21" borderId="13" xfId="0" applyFont="1" applyFill="1" applyBorder="1" applyAlignment="1">
      <alignment horizontal="center" vertical="center"/>
    </xf>
    <xf numFmtId="0" fontId="3" fillId="21" borderId="14" xfId="0" applyFont="1" applyFill="1" applyBorder="1" applyAlignment="1">
      <alignment horizontal="center" vertical="center"/>
    </xf>
    <xf numFmtId="0" fontId="3" fillId="21" borderId="15" xfId="0" applyFont="1" applyFill="1" applyBorder="1" applyAlignment="1">
      <alignment horizontal="center" vertical="center"/>
    </xf>
    <xf numFmtId="0" fontId="3" fillId="21" borderId="16" xfId="0" applyFont="1" applyFill="1" applyBorder="1" applyAlignment="1">
      <alignment horizontal="center" vertical="center"/>
    </xf>
    <xf numFmtId="0" fontId="3" fillId="22" borderId="17" xfId="0" applyFont="1" applyFill="1" applyBorder="1" applyAlignment="1">
      <alignment vertical="center"/>
    </xf>
    <xf numFmtId="0" fontId="3" fillId="22" borderId="18" xfId="0" applyFont="1" applyFill="1" applyBorder="1" applyAlignment="1">
      <alignment vertical="center"/>
    </xf>
    <xf numFmtId="0" fontId="3" fillId="22" borderId="24" xfId="0" applyFont="1" applyFill="1" applyBorder="1" applyAlignment="1">
      <alignment vertical="center"/>
    </xf>
    <xf numFmtId="0" fontId="3" fillId="22" borderId="25" xfId="0" applyFont="1" applyFill="1" applyBorder="1" applyAlignment="1">
      <alignment vertical="center"/>
    </xf>
  </cellXfs>
  <cellStyles count="3">
    <cellStyle name="Hyperlink" xfId="1" builtinId="8"/>
    <cellStyle name="Hyperlink 2" xfId="2" xr:uid="{00000000-0005-0000-0000-000001000000}"/>
    <cellStyle name="Normal" xfId="0" builtinId="0"/>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E1E1FF"/>
      <color rgb="FFE2EFDA"/>
      <color rgb="FFFFD5D6"/>
      <color rgb="FFDDEBF7"/>
      <color rgb="FFFFF2CC"/>
      <color rgb="FFCCECFF"/>
      <color rgb="FFBCDDDE"/>
      <color rgb="FF99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323850</xdr:colOff>
      <xdr:row>3</xdr:row>
      <xdr:rowOff>96484</xdr:rowOff>
    </xdr:to>
    <xdr:pic>
      <xdr:nvPicPr>
        <xdr:cNvPr id="2" name="Picture 1" descr="https://www.utwente.nl/.uc/ib0/036ccf0102c1c51c00e0172003ce688108daec591b0701c4c003e00180.png">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63" t="16667" r="6563" b="16458"/>
        <a:stretch/>
      </xdr:blipFill>
      <xdr:spPr bwMode="auto">
        <a:xfrm>
          <a:off x="0" y="0"/>
          <a:ext cx="1809750" cy="6775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elpx.adobe.com/uk/acrobat/using/signing-pdfs.html" TargetMode="External"/><Relationship Id="rId1" Type="http://schemas.openxmlformats.org/officeDocument/2006/relationships/hyperlink" Target="https://support.microsoft.com/en-gb/office/add-or-remove-a-digital-signature-for-microsoft-365-files-70d26dc9-be10-46f1-8efa-719c8b3f1a2d"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s://osiris.utwente.nl/student/OnderwijsCatalogusSelect.do?selectie=cursus&amp;cursus=191150480&amp;collegejaar=2021&amp;taal=en" TargetMode="External"/><Relationship Id="rId117" Type="http://schemas.openxmlformats.org/officeDocument/2006/relationships/hyperlink" Target="https://osiris.utwente.nl/student/OnderwijsCatalogusSelect.do?selectie=cursus&amp;cursus=202100228&amp;collegejaar=2021&amp;taal=en" TargetMode="External"/><Relationship Id="rId21" Type="http://schemas.openxmlformats.org/officeDocument/2006/relationships/hyperlink" Target="https://osiris.utwente.nl/student/OnderwijsCatalogusSelect.do?selectie=cursus&amp;cursus=191141700&amp;collegejaar=2022&amp;taal=en" TargetMode="External"/><Relationship Id="rId42" Type="http://schemas.openxmlformats.org/officeDocument/2006/relationships/hyperlink" Target="https://osiris.utwente.nl/student/OnderwijsCatalogusSelect.do?selectie=cursus&amp;cursus=191155700&amp;collegejaar=2022&amp;taal=en" TargetMode="External"/><Relationship Id="rId47" Type="http://schemas.openxmlformats.org/officeDocument/2006/relationships/hyperlink" Target="https://osiris.utwente.nl/student/OnderwijsCatalogusSelect.do?selectie=cursus&amp;cursus=201300039&amp;collegejaar=2021&amp;taal=en" TargetMode="External"/><Relationship Id="rId63" Type="http://schemas.openxmlformats.org/officeDocument/2006/relationships/hyperlink" Target="https://osiris.utwente.nl/student/OnderwijsCatalogusSelect.do?selectie=cursus&amp;cursus=201200145&amp;collegejaar=2022&amp;taal=en" TargetMode="External"/><Relationship Id="rId68" Type="http://schemas.openxmlformats.org/officeDocument/2006/relationships/hyperlink" Target="https://osiris.utwente.nl/student/OnderwijsCatalogusSelect.do?selectie=cursus&amp;cursus=202100319&amp;collegejaar=2021&amp;taal=en" TargetMode="External"/><Relationship Id="rId84" Type="http://schemas.openxmlformats.org/officeDocument/2006/relationships/hyperlink" Target="https://osiris.utwente.nl/student/OnderwijsCatalogusSelect.do?selectie=cursus&amp;cursus=202000034&amp;collegejaar=2022&amp;taal=en" TargetMode="External"/><Relationship Id="rId89" Type="http://schemas.openxmlformats.org/officeDocument/2006/relationships/hyperlink" Target="https://osiris.utwente.nl/student/OnderwijsCatalogusSelect.do?selectie=cursus&amp;cursus=202001392&amp;collegejaar=2021&amp;taal=en" TargetMode="External"/><Relationship Id="rId112" Type="http://schemas.openxmlformats.org/officeDocument/2006/relationships/hyperlink" Target="https://osiris.utwente.nl/student/OnderwijsCatalogusSelect.do?selectie=cursus&amp;cursus=201900037&amp;collegejaar=2021&amp;taal=en" TargetMode="External"/><Relationship Id="rId133" Type="http://schemas.openxmlformats.org/officeDocument/2006/relationships/hyperlink" Target="https://osiris.utwente.nl/student/OnderwijsCatalogusSelect.do?selectie=cursus&amp;cursus=201500235&amp;collegejaar=2022&amp;taal=en" TargetMode="External"/><Relationship Id="rId138" Type="http://schemas.openxmlformats.org/officeDocument/2006/relationships/hyperlink" Target="https://osiris.utwente.nl/student/OnderwijsCatalogusSelect.do?selectie=cursus&amp;cursus=191158510&amp;collegejaar=2022&amp;taal=en" TargetMode="External"/><Relationship Id="rId154" Type="http://schemas.openxmlformats.org/officeDocument/2006/relationships/hyperlink" Target="https://osiris.utwente.nl/student/OnderwijsCatalogusSelect.do?selectie=cursus&amp;cursus=202200100&amp;collegejaar=2022&amp;taal=en" TargetMode="External"/><Relationship Id="rId159" Type="http://schemas.openxmlformats.org/officeDocument/2006/relationships/hyperlink" Target="https://osiris.utwente.nl/student/OnderwijsCatalogusSelect.do?selectie=cursus&amp;cursus=202200104&amp;collegejaar=2022&amp;taal=en" TargetMode="External"/><Relationship Id="rId175" Type="http://schemas.openxmlformats.org/officeDocument/2006/relationships/hyperlink" Target="https://osiris.utwente.nl/student/OnderwijsCatalogusSelect.do?selectie=cursus&amp;cursus=202000248&amp;collegejaar=2021&amp;taal=en" TargetMode="External"/><Relationship Id="rId170" Type="http://schemas.openxmlformats.org/officeDocument/2006/relationships/hyperlink" Target="https://osiris.utwente.nl/student/OnderwijsCatalogusSelect.do?selectie=cursus&amp;cursus=202000035&amp;collegejaar=2021&amp;taal=en" TargetMode="External"/><Relationship Id="rId16" Type="http://schemas.openxmlformats.org/officeDocument/2006/relationships/hyperlink" Target="https://osiris.utwente.nl/student/OnderwijsCatalogusSelect.do?selectie=cursus&amp;cursus=202200100&amp;collegejaar=2022&amp;taal=en" TargetMode="External"/><Relationship Id="rId107" Type="http://schemas.openxmlformats.org/officeDocument/2006/relationships/hyperlink" Target="https://osiris.utwente.nl/student/OnderwijsCatalogusSelect.do?selectie=cursus&amp;cursus=191158520&amp;collegejaar=2022&amp;taal=en" TargetMode="External"/><Relationship Id="rId11" Type="http://schemas.openxmlformats.org/officeDocument/2006/relationships/hyperlink" Target="https://osiris.utwente.nl/student/OnderwijsCatalogusSelect.do?selectie=cursus&amp;cursus=201200133&amp;collegejaar=2021&amp;taal=en" TargetMode="External"/><Relationship Id="rId32" Type="http://schemas.openxmlformats.org/officeDocument/2006/relationships/hyperlink" Target="https://osiris.utwente.nl/student/OnderwijsCatalogusSelect.do?selectie=cursus&amp;cursus=201800008&amp;collegejaar=2022&amp;taal=en" TargetMode="External"/><Relationship Id="rId37" Type="http://schemas.openxmlformats.org/officeDocument/2006/relationships/hyperlink" Target="https://osiris.utwente.nl/student/OnderwijsCatalogusSelect.do?selectie=cursus&amp;cursus=201900091&amp;collegejaar=2022&amp;taal=en" TargetMode="External"/><Relationship Id="rId53" Type="http://schemas.openxmlformats.org/officeDocument/2006/relationships/hyperlink" Target="https://osiris.utwente.nl/student/OnderwijsCatalogusSelect.do?selectie=cursus&amp;cursus=201800156&amp;collegejaar=2021&amp;taal=en" TargetMode="External"/><Relationship Id="rId58" Type="http://schemas.openxmlformats.org/officeDocument/2006/relationships/hyperlink" Target="https://osiris.utwente.nl/student/OnderwijsCatalogusSelect.do?selectie=cursus&amp;cursus=201400037&amp;collegejaar=2021&amp;taal=en" TargetMode="External"/><Relationship Id="rId74" Type="http://schemas.openxmlformats.org/officeDocument/2006/relationships/hyperlink" Target="https://osiris.utwente.nl/student/OnderwijsCatalogusSelect.do?selectie=cursus&amp;cursus=201900098&amp;collegejaar=2021&amp;taal=en" TargetMode="External"/><Relationship Id="rId79" Type="http://schemas.openxmlformats.org/officeDocument/2006/relationships/hyperlink" Target="https://osiris.utwente.nl/student/OnderwijsCatalogusSelect.do?selectie=cursus&amp;cursus=202000256&amp;collegejaar=2022&amp;taal=en" TargetMode="External"/><Relationship Id="rId102" Type="http://schemas.openxmlformats.org/officeDocument/2006/relationships/hyperlink" Target="https://osiris.utwente.nl/student/OnderwijsCatalogusSelect.do?selectie=cursus&amp;cursus=202100082&amp;collegejaar=2022&amp;taal=en" TargetMode="External"/><Relationship Id="rId123" Type="http://schemas.openxmlformats.org/officeDocument/2006/relationships/hyperlink" Target="https://osiris.utwente.nl/student/OnderwijsCatalogusSelect.do?selectie=cursus&amp;cursus=201700173&amp;collegejaar=2021&amp;taal=en" TargetMode="External"/><Relationship Id="rId128" Type="http://schemas.openxmlformats.org/officeDocument/2006/relationships/hyperlink" Target="https://osiris.utwente.nl/student/OnderwijsCatalogusSelect.do?selectie=cursus&amp;cursus=201900091&amp;collegejaar=2022&amp;taal=en" TargetMode="External"/><Relationship Id="rId144" Type="http://schemas.openxmlformats.org/officeDocument/2006/relationships/hyperlink" Target="https://osiris.utwente.nl/student/OnderwijsCatalogusSelect.do?selectie=cursus&amp;cursus=201400194&amp;collegejaar=2022&amp;taal=en" TargetMode="External"/><Relationship Id="rId149" Type="http://schemas.openxmlformats.org/officeDocument/2006/relationships/hyperlink" Target="https://osiris.utwente.nl/student/OnderwijsCatalogusSelect.do?selectie=cursus&amp;cursus=191154740&amp;collegejaar=2022&amp;taal=en" TargetMode="External"/><Relationship Id="rId5" Type="http://schemas.openxmlformats.org/officeDocument/2006/relationships/hyperlink" Target="https://osiris.utwente.nl/student/OnderwijsCatalogusSelect.do?selectie=cursus&amp;cursus=202000245&amp;collegejaar=2022&amp;taal=en" TargetMode="External"/><Relationship Id="rId90" Type="http://schemas.openxmlformats.org/officeDocument/2006/relationships/hyperlink" Target="https://osiris.utwente.nl/student/OnderwijsCatalogusSelect.do?selectie=cursus&amp;cursus=202000244&amp;collegejaar=2021&amp;taal=en" TargetMode="External"/><Relationship Id="rId95" Type="http://schemas.openxmlformats.org/officeDocument/2006/relationships/hyperlink" Target="https://osiris.utwente.nl/student/OnderwijsCatalogusSelect.do?selectie=cursus&amp;cursus=201500344&amp;collegejaar=2021&amp;taal=en" TargetMode="External"/><Relationship Id="rId160" Type="http://schemas.openxmlformats.org/officeDocument/2006/relationships/hyperlink" Target="https://osiris.utwente.nl/student/OnderwijsCatalogusSelect.do?selectie=cursus&amp;cursus=201400244&amp;collegejaar=2022&amp;taal=en" TargetMode="External"/><Relationship Id="rId165" Type="http://schemas.openxmlformats.org/officeDocument/2006/relationships/hyperlink" Target="https://osiris.utwente.nl/student/OnderwijsCatalogusSelect.do?selectie=cursus&amp;cursus=191155730&amp;collegejaar=2021&amp;taal=en" TargetMode="External"/><Relationship Id="rId181" Type="http://schemas.openxmlformats.org/officeDocument/2006/relationships/printerSettings" Target="../printerSettings/printerSettings3.bin"/><Relationship Id="rId22" Type="http://schemas.openxmlformats.org/officeDocument/2006/relationships/hyperlink" Target="https://osiris.utwente.nl/student/OnderwijsCatalogusSelect.do?selectie=cursus&amp;cursus=201400103&amp;collegejaar=2022&amp;taal=en" TargetMode="External"/><Relationship Id="rId27" Type="http://schemas.openxmlformats.org/officeDocument/2006/relationships/hyperlink" Target="https://osiris.utwente.nl/student/OnderwijsCatalogusSelect.do?selectie=cursus&amp;cursus=191150700&amp;collegejaar=2022&amp;taal=en" TargetMode="External"/><Relationship Id="rId43" Type="http://schemas.openxmlformats.org/officeDocument/2006/relationships/hyperlink" Target="https://osiris.utwente.nl/student/OnderwijsCatalogusSelect.do?selectie=cursus&amp;cursus=201500136&amp;collegejaar=2022&amp;taal=en" TargetMode="External"/><Relationship Id="rId48" Type="http://schemas.openxmlformats.org/officeDocument/2006/relationships/hyperlink" Target="https://osiris.utwente.nl/student/OnderwijsCatalogusSelect.do?selectie=cursus&amp;cursus=191102041&amp;collegejaar=2022&amp;taal=en" TargetMode="External"/><Relationship Id="rId64" Type="http://schemas.openxmlformats.org/officeDocument/2006/relationships/hyperlink" Target="https://osiris.utwente.nl/student/OnderwijsCatalogusSelect.do?selectie=cursus&amp;cursus=191121720&amp;collegejaar=2022&amp;taal=en" TargetMode="External"/><Relationship Id="rId69" Type="http://schemas.openxmlformats.org/officeDocument/2006/relationships/hyperlink" Target="https://osiris.utwente.nl/student/OnderwijsCatalogusSelect.do?selectie=cursus&amp;cursus=191121740&amp;collegejaar=2021&amp;taal=en" TargetMode="External"/><Relationship Id="rId113" Type="http://schemas.openxmlformats.org/officeDocument/2006/relationships/hyperlink" Target="https://osiris.utwente.nl/student/OnderwijsCatalogusSelect.do?selectie=cursus&amp;cursus=202000035&amp;collegejaar=2021&amp;taal=en" TargetMode="External"/><Relationship Id="rId118" Type="http://schemas.openxmlformats.org/officeDocument/2006/relationships/hyperlink" Target="https://osiris.utwente.nl/student/OnderwijsCatalogusSelect.do?selectie=cursus&amp;cursus=202100228&amp;collegejaar=2021&amp;taal=en" TargetMode="External"/><Relationship Id="rId134" Type="http://schemas.openxmlformats.org/officeDocument/2006/relationships/hyperlink" Target="https://osiris.utwente.nl/student/OnderwijsCatalogusSelect.do?selectie=cursus&amp;cursus=201700023&amp;collegejaar=2022&amp;taal=en" TargetMode="External"/><Relationship Id="rId139" Type="http://schemas.openxmlformats.org/officeDocument/2006/relationships/hyperlink" Target="https://osiris.utwente.nl/student/OnderwijsCatalogusSelect.do?selectie=cursus&amp;cursus=201700042&amp;collegejaar=2022&amp;taal=en" TargetMode="External"/><Relationship Id="rId80" Type="http://schemas.openxmlformats.org/officeDocument/2006/relationships/hyperlink" Target="https://osiris.utwente.nl/student/OnderwijsCatalogusSelect.do?selectie=cursus&amp;cursus=202000247&amp;collegejaar=2022&amp;taal=en" TargetMode="External"/><Relationship Id="rId85" Type="http://schemas.openxmlformats.org/officeDocument/2006/relationships/hyperlink" Target="https://osiris.utwente.nl/student/OnderwijsCatalogusSelect.do?selectie=cursus&amp;cursus=201500136&amp;collegejaar=2022&amp;taal=en" TargetMode="External"/><Relationship Id="rId150" Type="http://schemas.openxmlformats.org/officeDocument/2006/relationships/hyperlink" Target="https://osiris.utwente.nl/student/OnderwijsCatalogusSelect.do?selectie=cursus&amp;cursus=202001436&amp;collegejaar=2021&amp;taal=en" TargetMode="External"/><Relationship Id="rId155" Type="http://schemas.openxmlformats.org/officeDocument/2006/relationships/hyperlink" Target="https://osiris.utwente.nl/student/OnderwijsCatalogusSelect.do?selectie=cursus&amp;cursus=201200167&amp;collegejaar=2022&amp;taal=en" TargetMode="External"/><Relationship Id="rId171" Type="http://schemas.openxmlformats.org/officeDocument/2006/relationships/hyperlink" Target="https://osiris.utwente.nl/student/OnderwijsCatalogusSelect.do?selectie=cursus&amp;cursus=191158500&amp;collegejaar=2022&amp;taal=en" TargetMode="External"/><Relationship Id="rId176" Type="http://schemas.openxmlformats.org/officeDocument/2006/relationships/hyperlink" Target="https://osiris.utwente.nl/student/OnderwijsCatalogusSelect.do?selectie=cursus&amp;cursus=202000040&amp;collegejaar=2021&amp;taal=en" TargetMode="External"/><Relationship Id="rId12" Type="http://schemas.openxmlformats.org/officeDocument/2006/relationships/hyperlink" Target="https://osiris.utwente.nl/student/OnderwijsCatalogusSelect.do?selectie=cursus&amp;cursus=191121720&amp;collegejaar=2022&amp;taal=en" TargetMode="External"/><Relationship Id="rId17" Type="http://schemas.openxmlformats.org/officeDocument/2006/relationships/hyperlink" Target="https://osiris.utwente.nl/student/OnderwijsCatalogusSelect.do?selectie=cursus&amp;cursus=201500024&amp;collegejaar=2022&amp;taal=en" TargetMode="External"/><Relationship Id="rId33" Type="http://schemas.openxmlformats.org/officeDocument/2006/relationships/hyperlink" Target="https://osiris.utwente.nl/student/OnderwijsCatalogusSelect.do?selectie=cursus&amp;cursus=201500235&amp;collegejaar=2022&amp;taal=en" TargetMode="External"/><Relationship Id="rId38" Type="http://schemas.openxmlformats.org/officeDocument/2006/relationships/hyperlink" Target="https://osiris.utwente.nl/student/OnderwijsCatalogusSelect.do?selectie=cursus&amp;cursus=202200107&amp;collegejaar=2022&amp;taal=en" TargetMode="External"/><Relationship Id="rId59" Type="http://schemas.openxmlformats.org/officeDocument/2006/relationships/hyperlink" Target="https://osiris.utwente.nl/student/OnderwijsCatalogusSelect.do?selectie=cursus&amp;cursus=202200127&amp;collegejaar=2022&amp;taal=en" TargetMode="External"/><Relationship Id="rId103" Type="http://schemas.openxmlformats.org/officeDocument/2006/relationships/hyperlink" Target="https://osiris.utwente.nl/student/OnderwijsCatalogusSelect.do?selectie=cursus&amp;cursus=191531830&amp;collegejaar=2021&amp;taal=en" TargetMode="External"/><Relationship Id="rId108" Type="http://schemas.openxmlformats.org/officeDocument/2006/relationships/hyperlink" Target="https://osiris.utwente.nl/student/OnderwijsCatalogusSelect.do?selectie=cursus&amp;cursus=191102010&amp;collegejaar=2021&amp;taal=en" TargetMode="External"/><Relationship Id="rId124" Type="http://schemas.openxmlformats.org/officeDocument/2006/relationships/hyperlink" Target="https://osiris.utwente.nl/student/OnderwijsCatalogusSelect.do?selectie=cursus&amp;cursus=201900097&amp;collegejaar=2021&amp;taal=en" TargetMode="External"/><Relationship Id="rId129" Type="http://schemas.openxmlformats.org/officeDocument/2006/relationships/hyperlink" Target="https://osiris.utwente.nl/student/OnderwijsCatalogusSelect.do?selectie=cursus&amp;cursus=202000244&amp;collegejaar=2021&amp;taal=en" TargetMode="External"/><Relationship Id="rId54" Type="http://schemas.openxmlformats.org/officeDocument/2006/relationships/hyperlink" Target="https://osiris.utwente.nl/student/OnderwijsCatalogusSelect.do?selectie=cursus&amp;cursus=191121700&amp;collegejaar=2021&amp;taal=en" TargetMode="External"/><Relationship Id="rId70" Type="http://schemas.openxmlformats.org/officeDocument/2006/relationships/hyperlink" Target="https://osiris.utwente.nl/student/OnderwijsCatalogusSelect.do?selectie=cursus&amp;cursus=191155710&amp;collegejaar=2021&amp;taal=en" TargetMode="External"/><Relationship Id="rId75" Type="http://schemas.openxmlformats.org/officeDocument/2006/relationships/hyperlink" Target="https://osiris.utwente.nl/student/OnderwijsCatalogusSelect.do?selectie=cursus&amp;cursus=191155730&amp;collegejaar=2021&amp;taal=en" TargetMode="External"/><Relationship Id="rId91" Type="http://schemas.openxmlformats.org/officeDocument/2006/relationships/hyperlink" Target="https://osiris.utwente.nl/student/OnderwijsCatalogusSelect.do?selectie=cursus&amp;cursus=201800371&amp;collegejaar=2021&amp;taal=en" TargetMode="External"/><Relationship Id="rId96" Type="http://schemas.openxmlformats.org/officeDocument/2006/relationships/hyperlink" Target="https://osiris.utwente.nl/student/OnderwijsCatalogusSelect.do?selectie=cursus&amp;cursus=191102041&amp;collegejaar=2022&amp;taal=en" TargetMode="External"/><Relationship Id="rId140" Type="http://schemas.openxmlformats.org/officeDocument/2006/relationships/hyperlink" Target="https://osiris.utwente.nl/student/OnderwijsCatalogusSelect.do?selectie=cursus&amp;cursus=201700218&amp;collegejaar=2021&amp;taal=en" TargetMode="External"/><Relationship Id="rId145" Type="http://schemas.openxmlformats.org/officeDocument/2006/relationships/hyperlink" Target="https://osiris.utwente.nl/student/OnderwijsCatalogusSelect.do?selectie=cursus&amp;cursus=202200104&amp;collegejaar=2022&amp;taal=en" TargetMode="External"/><Relationship Id="rId161" Type="http://schemas.openxmlformats.org/officeDocument/2006/relationships/hyperlink" Target="https://osiris.utwente.nl/student/OnderwijsCatalogusSelect.do?selectie=cursus&amp;cursus=201600327&amp;collegejaar=2022&amp;taal=en" TargetMode="External"/><Relationship Id="rId166" Type="http://schemas.openxmlformats.org/officeDocument/2006/relationships/hyperlink" Target="https://osiris.utwente.nl/student/OnderwijsCatalogusSelect.do?selectie=cursus&amp;cursus=201800156&amp;collegejaar=2021&amp;taal=en" TargetMode="External"/><Relationship Id="rId1" Type="http://schemas.openxmlformats.org/officeDocument/2006/relationships/hyperlink" Target="https://osiris.utwente.nl/student/OnderwijsCatalogusSelect.do?selectie=cursus&amp;cursus=201900091&amp;collegejaar=2022&amp;taal=en" TargetMode="External"/><Relationship Id="rId6" Type="http://schemas.openxmlformats.org/officeDocument/2006/relationships/hyperlink" Target="https://osiris.utwente.nl/student/OnderwijsCatalogusSelect.do?selectie=cursus&amp;cursus=201900074&amp;collegejaar=2022&amp;taal=en" TargetMode="External"/><Relationship Id="rId23" Type="http://schemas.openxmlformats.org/officeDocument/2006/relationships/hyperlink" Target="https://osiris.utwente.nl/student/OnderwijsCatalogusSelect.do?selectie=cursus&amp;cursus=201800156&amp;collegejaar=2021&amp;taal=en" TargetMode="External"/><Relationship Id="rId28" Type="http://schemas.openxmlformats.org/officeDocument/2006/relationships/hyperlink" Target="https://osiris.utwente.nl/student/OnderwijsCatalogusSelect.do?selectie=cursus&amp;cursus=201400037&amp;collegejaar=2021&amp;taal=en" TargetMode="External"/><Relationship Id="rId49" Type="http://schemas.openxmlformats.org/officeDocument/2006/relationships/hyperlink" Target="https://osiris.utwente.nl/student/OnderwijsCatalogusSelect.do?selectie=cursus&amp;cursus=201200146&amp;collegejaar=2022&amp;taal=en" TargetMode="External"/><Relationship Id="rId114" Type="http://schemas.openxmlformats.org/officeDocument/2006/relationships/hyperlink" Target="https://osiris.utwente.nl/student/OnderwijsCatalogusSelect.do?selectie=cursus&amp;cursus=202200127&amp;collegejaar=2022&amp;taal=en" TargetMode="External"/><Relationship Id="rId119" Type="http://schemas.openxmlformats.org/officeDocument/2006/relationships/hyperlink" Target="https://osiris.utwente.nl/student/OnderwijsCatalogusSelect.do?selectie=cursus&amp;cursus=191121700&amp;collegejaar=2021&amp;taal=en" TargetMode="External"/><Relationship Id="rId44" Type="http://schemas.openxmlformats.org/officeDocument/2006/relationships/hyperlink" Target="https://osiris.utwente.nl/student/OnderwijsCatalogusSelect.do?selectie=cursus&amp;cursus=191154720&amp;collegejaar=2022&amp;taal=en" TargetMode="External"/><Relationship Id="rId60" Type="http://schemas.openxmlformats.org/officeDocument/2006/relationships/hyperlink" Target="https://osiris.utwente.nl/student/OnderwijsCatalogusSelect.do?selectie=cursus&amp;cursus=202100128&amp;collegejaar=2021&amp;taal=en" TargetMode="External"/><Relationship Id="rId65" Type="http://schemas.openxmlformats.org/officeDocument/2006/relationships/hyperlink" Target="https://osiris.utwente.nl/student/OnderwijsCatalogusSelect.do?selectie=cursus&amp;cursus=201500344&amp;collegejaar=2021&amp;taal=en" TargetMode="External"/><Relationship Id="rId81" Type="http://schemas.openxmlformats.org/officeDocument/2006/relationships/hyperlink" Target="https://osiris.utwente.nl/student/OnderwijsCatalogusSelect.do?selectie=cursus&amp;cursus=202000036&amp;collegejaar=2021&amp;taal=en" TargetMode="External"/><Relationship Id="rId86" Type="http://schemas.openxmlformats.org/officeDocument/2006/relationships/hyperlink" Target="https://osiris.utwente.nl/student/OnderwijsCatalogusSelect.do?selectie=cursus&amp;cursus=201500024&amp;collegejaar=2022&amp;taal=en" TargetMode="External"/><Relationship Id="rId130" Type="http://schemas.openxmlformats.org/officeDocument/2006/relationships/hyperlink" Target="https://osiris.utwente.nl/student/OnderwijsCatalogusSelect.do?selectie=cursus&amp;cursus=191121700&amp;collegejaar=2021&amp;taal=en" TargetMode="External"/><Relationship Id="rId135" Type="http://schemas.openxmlformats.org/officeDocument/2006/relationships/hyperlink" Target="https://osiris.utwente.nl/student/OnderwijsCatalogusSelect.do?selectie=cursus&amp;cursus=201600252&amp;collegejaar=2021&amp;taal=en" TargetMode="External"/><Relationship Id="rId151" Type="http://schemas.openxmlformats.org/officeDocument/2006/relationships/hyperlink" Target="https://osiris.utwente.nl/student/OnderwijsCatalogusSelect.do?selectie=cursus&amp;cursus=191154731&amp;collegejaar=2021&amp;taal=en" TargetMode="External"/><Relationship Id="rId156" Type="http://schemas.openxmlformats.org/officeDocument/2006/relationships/hyperlink" Target="https://osiris.utwente.nl/student/OnderwijsCatalogusSelect.do?selectie=cursus&amp;cursus=201700071&amp;collegejaar=2021&amp;taal=en" TargetMode="External"/><Relationship Id="rId177" Type="http://schemas.openxmlformats.org/officeDocument/2006/relationships/hyperlink" Target="https://osiris.utwente.nl/student/OnderwijsCatalogusSelect.do?selectie=cursus&amp;cursus=201000201&amp;collegejaar=2021&amp;taal=en" TargetMode="External"/><Relationship Id="rId4" Type="http://schemas.openxmlformats.org/officeDocument/2006/relationships/hyperlink" Target="https://osiris.utwente.nl/student/OnderwijsCatalogusSelect.do?selectie=cursus&amp;cursus=191154731&amp;collegejaar=2021&amp;taal=en" TargetMode="External"/><Relationship Id="rId9" Type="http://schemas.openxmlformats.org/officeDocument/2006/relationships/hyperlink" Target="https://osiris.utwente.nl/student/OnderwijsCatalogusSelect.do?selectie=cursus&amp;cursus=201300039&amp;collegejaar=2021&amp;taal=en" TargetMode="External"/><Relationship Id="rId172" Type="http://schemas.openxmlformats.org/officeDocument/2006/relationships/hyperlink" Target="https://osiris.utwente.nl/student/OnderwijsCatalogusSelect.do?selectie=cursus&amp;cursus=201800102&amp;collegejaar=2022&amp;taal=en" TargetMode="External"/><Relationship Id="rId180" Type="http://schemas.openxmlformats.org/officeDocument/2006/relationships/hyperlink" Target="https://osiris.utwente.nl/student/OnderwijsCatalogusSelect.do?selectie=cursus&amp;cursus=202100082&amp;collegejaar=2022&amp;taal=en" TargetMode="External"/><Relationship Id="rId13" Type="http://schemas.openxmlformats.org/officeDocument/2006/relationships/hyperlink" Target="https://osiris.utwente.nl/student/OnderwijsCatalogusSelect.do?selectie=cursus&amp;cursus=191124720&amp;collegejaar=2021&amp;taal=en" TargetMode="External"/><Relationship Id="rId18" Type="http://schemas.openxmlformats.org/officeDocument/2006/relationships/hyperlink" Target="https://osiris.utwente.nl/student/OnderwijsCatalogusSelect.do?selectie=cursus&amp;cursus=191121710&amp;collegejaar=2022&amp;taal=en" TargetMode="External"/><Relationship Id="rId39" Type="http://schemas.openxmlformats.org/officeDocument/2006/relationships/hyperlink" Target="https://osiris.utwente.nl/student/OnderwijsCatalogusSelect.do?selectie=cursus&amp;cursus=191121720&amp;collegejaar=2022&amp;taal=en" TargetMode="External"/><Relationship Id="rId109" Type="http://schemas.openxmlformats.org/officeDocument/2006/relationships/hyperlink" Target="https://osiris.utwente.nl/student/OnderwijsCatalogusSelect.do?selectie=cursus&amp;cursus=191127520&amp;collegejaar=2022&amp;taal=en" TargetMode="External"/><Relationship Id="rId34" Type="http://schemas.openxmlformats.org/officeDocument/2006/relationships/hyperlink" Target="https://osiris.utwente.nl/student/OnderwijsCatalogusSelect.do?selectie=cursus&amp;cursus=201300038&amp;collegejaar=2022&amp;taal=en" TargetMode="External"/><Relationship Id="rId50" Type="http://schemas.openxmlformats.org/officeDocument/2006/relationships/hyperlink" Target="https://osiris.utwente.nl/student/OnderwijsCatalogusSelect.do?selectie=cursus&amp;cursus=201600018&amp;collegejaar=2022&amp;taal=en" TargetMode="External"/><Relationship Id="rId55" Type="http://schemas.openxmlformats.org/officeDocument/2006/relationships/hyperlink" Target="https://osiris.utwente.nl/student/OnderwijsCatalogusSelect.do?selectie=cursus&amp;cursus=191121700&amp;collegejaar=2021&amp;taal=en" TargetMode="External"/><Relationship Id="rId76" Type="http://schemas.openxmlformats.org/officeDocument/2006/relationships/hyperlink" Target="https://osiris.utwente.nl/student/OnderwijsCatalogusSelect.do?selectie=cursus&amp;cursus=202000246&amp;collegejaar=2021&amp;taal=en" TargetMode="External"/><Relationship Id="rId97" Type="http://schemas.openxmlformats.org/officeDocument/2006/relationships/hyperlink" Target="https://osiris.utwente.nl/student/OnderwijsCatalogusSelect.do?selectie=cursus&amp;cursus=201700042&amp;collegejaar=2022&amp;taal=en" TargetMode="External"/><Relationship Id="rId104" Type="http://schemas.openxmlformats.org/officeDocument/2006/relationships/hyperlink" Target="https://osiris.utwente.nl/student/OnderwijsCatalogusSelect.do?selectie=cursus&amp;cursus=191530881&amp;collegejaar=2021&amp;taal=en" TargetMode="External"/><Relationship Id="rId120" Type="http://schemas.openxmlformats.org/officeDocument/2006/relationships/hyperlink" Target="https://osiris.utwente.nl/student/OnderwijsCatalogusSelect.do?selectie=cursus&amp;cursus=201500036&amp;collegejaar=2022&amp;taal=en" TargetMode="External"/><Relationship Id="rId125" Type="http://schemas.openxmlformats.org/officeDocument/2006/relationships/hyperlink" Target="https://osiris.utwente.nl/student/OnderwijsCatalogusSelect.do?selectie=cursus&amp;cursus=201400042&amp;collegejaar=2021&amp;taal=en" TargetMode="External"/><Relationship Id="rId141" Type="http://schemas.openxmlformats.org/officeDocument/2006/relationships/hyperlink" Target="https://osiris.utwente.nl/student/OnderwijsCatalogusSelect.do?selectie=cursus&amp;cursus=201700024&amp;collegejaar=2021&amp;taal=en" TargetMode="External"/><Relationship Id="rId146" Type="http://schemas.openxmlformats.org/officeDocument/2006/relationships/hyperlink" Target="https://osiris.utwente.nl/student/OnderwijsCatalogusSelect.do?selectie=cursus&amp;cursus=202200104&amp;collegejaar=2022&amp;taal=en" TargetMode="External"/><Relationship Id="rId167" Type="http://schemas.openxmlformats.org/officeDocument/2006/relationships/hyperlink" Target="https://osiris.utwente.nl/student/OnderwijsCatalogusSelect.do?selectie=cursus&amp;cursus=201500136&amp;collegejaar=2022&amp;taal=en" TargetMode="External"/><Relationship Id="rId7" Type="http://schemas.openxmlformats.org/officeDocument/2006/relationships/hyperlink" Target="https://osiris.utwente.nl/student/OnderwijsCatalogusSelect.do?selectie=cursus&amp;cursus=201400037&amp;collegejaar=2021&amp;taal=en" TargetMode="External"/><Relationship Id="rId71" Type="http://schemas.openxmlformats.org/officeDocument/2006/relationships/hyperlink" Target="https://osiris.utwente.nl/student/OnderwijsCatalogusSelect.do?selectie=cursus&amp;cursus=202200111&amp;collegejaar=2022&amp;taal=en" TargetMode="External"/><Relationship Id="rId92" Type="http://schemas.openxmlformats.org/officeDocument/2006/relationships/hyperlink" Target="https://osiris.utwente.nl/student/OnderwijsCatalogusSelect.do?selectie=cursus&amp;cursus=202200107&amp;collegejaar=2022&amp;taal=en" TargetMode="External"/><Relationship Id="rId162" Type="http://schemas.openxmlformats.org/officeDocument/2006/relationships/hyperlink" Target="https://osiris.utwente.nl/student/OnderwijsCatalogusSelect.do?selectie=cursus&amp;cursus=201700024&amp;collegejaar=2021&amp;taal=en" TargetMode="External"/><Relationship Id="rId2" Type="http://schemas.openxmlformats.org/officeDocument/2006/relationships/hyperlink" Target="https://osiris.utwente.nl/student/OnderwijsCatalogusSelect.do?selectie=cursus&amp;cursus=201500235&amp;collegejaar=2022&amp;taal=en" TargetMode="External"/><Relationship Id="rId29" Type="http://schemas.openxmlformats.org/officeDocument/2006/relationships/hyperlink" Target="https://osiris.utwente.nl/student/OnderwijsCatalogusSelect.do?selectie=cursus&amp;cursus=191155700&amp;collegejaar=2022&amp;taal=en" TargetMode="External"/><Relationship Id="rId24" Type="http://schemas.openxmlformats.org/officeDocument/2006/relationships/hyperlink" Target="https://osiris.utwente.nl/student/OnderwijsCatalogusSelect.do?selectie=cursus&amp;cursus=201500136&amp;collegejaar=2022&amp;taal=en" TargetMode="External"/><Relationship Id="rId40" Type="http://schemas.openxmlformats.org/officeDocument/2006/relationships/hyperlink" Target="https://osiris.utwente.nl/student/OnderwijsCatalogusSelect.do?selectie=cursus&amp;cursus=201400046&amp;collegejaar=2021&amp;taal=en" TargetMode="External"/><Relationship Id="rId45" Type="http://schemas.openxmlformats.org/officeDocument/2006/relationships/hyperlink" Target="https://osiris.utwente.nl/student/OnderwijsCatalogusSelect.do?selectie=cursus&amp;cursus=201400300&amp;collegejaar=2021&amp;taal=en" TargetMode="External"/><Relationship Id="rId66" Type="http://schemas.openxmlformats.org/officeDocument/2006/relationships/hyperlink" Target="https://osiris.utwente.nl/student/OnderwijsCatalogusSelect.do?selectie=cursus&amp;cursus=191137400&amp;collegejaar=2022&amp;taal=en" TargetMode="External"/><Relationship Id="rId87" Type="http://schemas.openxmlformats.org/officeDocument/2006/relationships/hyperlink" Target="https://osiris.utwente.nl/student/OnderwijsCatalogusSelect.do?selectie=cursus&amp;cursus=191121710&amp;collegejaar=2022&amp;taal=en" TargetMode="External"/><Relationship Id="rId110" Type="http://schemas.openxmlformats.org/officeDocument/2006/relationships/hyperlink" Target="https://osiris.utwente.nl/student/OnderwijsCatalogusSelect.do?selectie=cursus&amp;cursus=191150700&amp;collegejaar=2022&amp;taal=en" TargetMode="External"/><Relationship Id="rId115" Type="http://schemas.openxmlformats.org/officeDocument/2006/relationships/hyperlink" Target="https://osiris.utwente.nl/student/OnderwijsCatalogusSelect.do?selectie=cursus&amp;cursus=201300039&amp;collegejaar=2021&amp;taal=en" TargetMode="External"/><Relationship Id="rId131" Type="http://schemas.openxmlformats.org/officeDocument/2006/relationships/hyperlink" Target="https://osiris.utwente.nl/student/OnderwijsCatalogusSelect.do?selectie=cursus&amp;cursus=191157750&amp;collegejaar=2022&amp;taal=en" TargetMode="External"/><Relationship Id="rId136" Type="http://schemas.openxmlformats.org/officeDocument/2006/relationships/hyperlink" Target="https://osiris.utwente.nl/student/OnderwijsCatalogusSelect.do?selectie=cursus&amp;cursus=191154340&amp;collegejaar=2021&amp;taal=en" TargetMode="External"/><Relationship Id="rId157" Type="http://schemas.openxmlformats.org/officeDocument/2006/relationships/hyperlink" Target="https://osiris.utwente.nl/student/OnderwijsCatalogusSelect.do?selectie=cursus&amp;cursus=202200107&amp;collegejaar=2022&amp;taal=en" TargetMode="External"/><Relationship Id="rId178" Type="http://schemas.openxmlformats.org/officeDocument/2006/relationships/hyperlink" Target="https://osiris.utwente.nl/student/OnderwijsCatalogusSelect.do?selectie=cursus&amp;cursus=202000244&amp;collegejaar=2021&amp;taal=en" TargetMode="External"/><Relationship Id="rId61" Type="http://schemas.openxmlformats.org/officeDocument/2006/relationships/hyperlink" Target="https://osiris.utwente.nl/student/OnderwijsCatalogusSelect.do?selectie=cursus&amp;cursus=201900037&amp;collegejaar=2021&amp;taal=en" TargetMode="External"/><Relationship Id="rId82" Type="http://schemas.openxmlformats.org/officeDocument/2006/relationships/hyperlink" Target="https://osiris.utwente.nl/student/OnderwijsCatalogusSelect.do?selectie=cursus&amp;cursus=202000035&amp;collegejaar=2021&amp;taal=en" TargetMode="External"/><Relationship Id="rId152" Type="http://schemas.openxmlformats.org/officeDocument/2006/relationships/hyperlink" Target="https://osiris.utwente.nl/student/OnderwijsCatalogusSelect.do?selectie=cursus&amp;cursus=191155730&amp;collegejaar=2021&amp;taal=en" TargetMode="External"/><Relationship Id="rId173" Type="http://schemas.openxmlformats.org/officeDocument/2006/relationships/hyperlink" Target="https://osiris.utwente.nl/student/OnderwijsCatalogusSelect.do?selectie=cursus&amp;cursus=191124310&amp;collegejaar=2022&amp;taal=en" TargetMode="External"/><Relationship Id="rId19" Type="http://schemas.openxmlformats.org/officeDocument/2006/relationships/hyperlink" Target="https://osiris.utwente.nl/student/OnderwijsCatalogusSelect.do?selectie=cursus&amp;cursus=191154731&amp;collegejaar=2021&amp;taal=en" TargetMode="External"/><Relationship Id="rId14" Type="http://schemas.openxmlformats.org/officeDocument/2006/relationships/hyperlink" Target="https://osiris.utwente.nl/student/OnderwijsCatalogusSelect.do?selectie=cursus&amp;cursus=201000159&amp;collegejaar=2022&amp;taal=en" TargetMode="External"/><Relationship Id="rId30" Type="http://schemas.openxmlformats.org/officeDocument/2006/relationships/hyperlink" Target="https://osiris.utwente.nl/student/OnderwijsCatalogusSelect.do?selectie=cursus&amp;cursus=202200111&amp;collegejaar=2022&amp;taal=en" TargetMode="External"/><Relationship Id="rId35" Type="http://schemas.openxmlformats.org/officeDocument/2006/relationships/hyperlink" Target="https://osiris.utwente.nl/student/OnderwijsCatalogusSelect.do?selectie=cursus&amp;cursus=191121720&amp;collegejaar=2022&amp;taal=en" TargetMode="External"/><Relationship Id="rId56" Type="http://schemas.openxmlformats.org/officeDocument/2006/relationships/hyperlink" Target="https://osiris.utwente.nl/student/OnderwijsCatalogusSelect.do?selectie=cursus&amp;cursus=201900074&amp;collegejaar=2022&amp;taal=en" TargetMode="External"/><Relationship Id="rId77" Type="http://schemas.openxmlformats.org/officeDocument/2006/relationships/hyperlink" Target="https://osiris.utwente.nl/student/OnderwijsCatalogusSelect.do?selectie=cursus&amp;cursus=202000039&amp;collegejaar=2021&amp;taal=en" TargetMode="External"/><Relationship Id="rId100" Type="http://schemas.openxmlformats.org/officeDocument/2006/relationships/hyperlink" Target="https://osiris.utwente.nl/student/OnderwijsCatalogusSelect.do?selectie=cursus&amp;cursus=202200100&amp;collegejaar=2022&amp;taal=en" TargetMode="External"/><Relationship Id="rId105" Type="http://schemas.openxmlformats.org/officeDocument/2006/relationships/hyperlink" Target="https://osiris.utwente.nl/student/OnderwijsCatalogusSelect.do?selectie=cursus&amp;cursus=191820210&amp;collegejaar=2022&amp;taal=en" TargetMode="External"/><Relationship Id="rId126" Type="http://schemas.openxmlformats.org/officeDocument/2006/relationships/hyperlink" Target="https://osiris.utwente.nl/student/OnderwijsCatalogusSelect.do?selectie=cursus&amp;cursus=202100228&amp;collegejaar=2021&amp;taal=en" TargetMode="External"/><Relationship Id="rId147" Type="http://schemas.openxmlformats.org/officeDocument/2006/relationships/hyperlink" Target="https://osiris.utwente.nl/student/OnderwijsCatalogusSelect.do?selectie=cursus&amp;cursus=201500024&amp;collegejaar=2022&amp;taal=en" TargetMode="External"/><Relationship Id="rId168" Type="http://schemas.openxmlformats.org/officeDocument/2006/relationships/hyperlink" Target="https://osiris.utwente.nl/student/OnderwijsCatalogusSelect.do?selectie=cursus&amp;cursus=201900074&amp;collegejaar=2022&amp;taal=en" TargetMode="External"/><Relationship Id="rId8" Type="http://schemas.openxmlformats.org/officeDocument/2006/relationships/hyperlink" Target="https://osiris.utwente.nl/student/OnderwijsCatalogusSelect.do?selectie=cursus&amp;cursus=201700042&amp;collegejaar=2022&amp;taal=en" TargetMode="External"/><Relationship Id="rId51" Type="http://schemas.openxmlformats.org/officeDocument/2006/relationships/hyperlink" Target="https://osiris.utwente.nl/student/OnderwijsCatalogusSelect.do?selectie=cursus&amp;cursus=191137400&amp;collegejaar=2022&amp;taal=en" TargetMode="External"/><Relationship Id="rId72" Type="http://schemas.openxmlformats.org/officeDocument/2006/relationships/hyperlink" Target="https://osiris.utwente.nl/student/OnderwijsCatalogusSelect.do?selectie=cursus&amp;cursus=201600101&amp;collegejaar=2021&amp;taal=en" TargetMode="External"/><Relationship Id="rId93" Type="http://schemas.openxmlformats.org/officeDocument/2006/relationships/hyperlink" Target="https://osiris.utwente.nl/student/OnderwijsCatalogusSelect.do?selectie=cursus&amp;cursus=202100226&amp;collegejaar=2021&amp;taal=en" TargetMode="External"/><Relationship Id="rId98" Type="http://schemas.openxmlformats.org/officeDocument/2006/relationships/hyperlink" Target="https://osiris.utwente.nl/student/OnderwijsCatalogusSelect.do?selectie=cursus&amp;cursus=191531830&amp;collegejaar=2021&amp;taal=en" TargetMode="External"/><Relationship Id="rId121" Type="http://schemas.openxmlformats.org/officeDocument/2006/relationships/hyperlink" Target="https://osiris.utwente.nl/student/OnderwijsCatalogusSelect.do?selectie=cursus&amp;cursus=201900037&amp;collegejaar=2021&amp;taal=en" TargetMode="External"/><Relationship Id="rId142" Type="http://schemas.openxmlformats.org/officeDocument/2006/relationships/hyperlink" Target="https://osiris.utwente.nl/student/OnderwijsCatalogusSelect.do?selectie=cursus&amp;cursus=202000245&amp;collegejaar=2022&amp;taal=en" TargetMode="External"/><Relationship Id="rId163" Type="http://schemas.openxmlformats.org/officeDocument/2006/relationships/hyperlink" Target="https://osiris.utwente.nl/student/OnderwijsCatalogusSelect.do?selectie=cursus&amp;cursus=201200133&amp;collegejaar=2021&amp;taal=en" TargetMode="External"/><Relationship Id="rId3" Type="http://schemas.openxmlformats.org/officeDocument/2006/relationships/hyperlink" Target="https://osiris.utwente.nl/student/OnderwijsCatalogusSelect.do?selectie=cursus&amp;cursus=191121710&amp;collegejaar=2022&amp;taal=en" TargetMode="External"/><Relationship Id="rId25" Type="http://schemas.openxmlformats.org/officeDocument/2006/relationships/hyperlink" Target="https://osiris.utwente.nl/student/OnderwijsCatalogusSelect.do?selectie=cursus&amp;cursus=201900074&amp;collegejaar=2022&amp;taal=en" TargetMode="External"/><Relationship Id="rId46" Type="http://schemas.openxmlformats.org/officeDocument/2006/relationships/hyperlink" Target="https://osiris.utwente.nl/student/OnderwijsCatalogusSelect.do?selectie=cursus&amp;cursus=201900074&amp;collegejaar=2022&amp;taal=en" TargetMode="External"/><Relationship Id="rId67" Type="http://schemas.openxmlformats.org/officeDocument/2006/relationships/hyperlink" Target="https://osiris.utwente.nl/student/OnderwijsCatalogusSelect.do?selectie=cursus&amp;cursus=201900097&amp;collegejaar=2021&amp;taal=en" TargetMode="External"/><Relationship Id="rId116" Type="http://schemas.openxmlformats.org/officeDocument/2006/relationships/hyperlink" Target="https://osiris.utwente.nl/student/OnderwijsCatalogusSelect.do?selectie=cursus&amp;cursus=202100080&amp;collegejaar=2021&amp;taal=en" TargetMode="External"/><Relationship Id="rId137" Type="http://schemas.openxmlformats.org/officeDocument/2006/relationships/hyperlink" Target="https://osiris.utwente.nl/student/OnderwijsCatalogusSelect.do?selectie=cursus&amp;cursus=201300155&amp;collegejaar=2021&amp;taal=en" TargetMode="External"/><Relationship Id="rId158" Type="http://schemas.openxmlformats.org/officeDocument/2006/relationships/hyperlink" Target="https://osiris.utwente.nl/student/OnderwijsCatalogusSelect.do?selectie=cursus&amp;cursus=202001409&amp;collegejaar=2021&amp;taal=en" TargetMode="External"/><Relationship Id="rId20" Type="http://schemas.openxmlformats.org/officeDocument/2006/relationships/hyperlink" Target="https://osiris.utwente.nl/student/OnderwijsCatalogusSelect.do?selectie=cursus&amp;cursus=201600019&amp;collegejaar=2022&amp;taal=en" TargetMode="External"/><Relationship Id="rId41" Type="http://schemas.openxmlformats.org/officeDocument/2006/relationships/hyperlink" Target="https://osiris.utwente.nl/student/OnderwijsCatalogusSelect.do?selectie=cursus&amp;cursus=201400044&amp;collegejaar=2022&amp;taal=en" TargetMode="External"/><Relationship Id="rId62" Type="http://schemas.openxmlformats.org/officeDocument/2006/relationships/hyperlink" Target="https://osiris.utwente.nl/student/OnderwijsCatalogusSelect.do?selectie=cursus&amp;cursus=201900091&amp;collegejaar=2022&amp;taal=en" TargetMode="External"/><Relationship Id="rId83" Type="http://schemas.openxmlformats.org/officeDocument/2006/relationships/hyperlink" Target="https://osiris.utwente.nl/student/OnderwijsCatalogusSelect.do?selectie=cursus&amp;cursus=202000033&amp;collegejaar=2021&amp;taal=en" TargetMode="External"/><Relationship Id="rId88" Type="http://schemas.openxmlformats.org/officeDocument/2006/relationships/hyperlink" Target="https://osiris.utwente.nl/student/OnderwijsCatalogusSelect.do?selectie=cursus&amp;cursus=201400042&amp;collegejaar=2021&amp;taal=en" TargetMode="External"/><Relationship Id="rId111" Type="http://schemas.openxmlformats.org/officeDocument/2006/relationships/hyperlink" Target="https://osiris.utwente.nl/student/OnderwijsCatalogusSelect.do?selectie=cursus&amp;cursus=192850730&amp;collegejaar=2022&amp;taal=en" TargetMode="External"/><Relationship Id="rId132" Type="http://schemas.openxmlformats.org/officeDocument/2006/relationships/hyperlink" Target="https://osiris.utwente.nl/student/OnderwijsCatalogusSelect.do?selectie=cursus&amp;cursus=201400037&amp;collegejaar=2021&amp;taal=en" TargetMode="External"/><Relationship Id="rId153" Type="http://schemas.openxmlformats.org/officeDocument/2006/relationships/hyperlink" Target="https://osiris.utwente.nl/student/OnderwijsCatalogusSelect.do?selectie=cursus&amp;cursus=201600327&amp;collegejaar=2021&amp;taal=en" TargetMode="External"/><Relationship Id="rId174" Type="http://schemas.openxmlformats.org/officeDocument/2006/relationships/hyperlink" Target="https://osiris.utwente.nl/student/OnderwijsCatalogusSelect.do?selectie=cursus&amp;cursus=202001436&amp;collegejaar=2021&amp;taal=en" TargetMode="External"/><Relationship Id="rId179" Type="http://schemas.openxmlformats.org/officeDocument/2006/relationships/hyperlink" Target="https://osiris.utwente.nl/student/OnderwijsCatalogusSelect.do?selectie=cursus&amp;cursus=201000201&amp;collegejaar=2021&amp;taal=en" TargetMode="External"/><Relationship Id="rId15" Type="http://schemas.openxmlformats.org/officeDocument/2006/relationships/hyperlink" Target="https://osiris.utwente.nl/student/OnderwijsCatalogusSelect.do?selectie=cursus&amp;cursus=191121710&amp;collegejaar=2022&amp;taal=en" TargetMode="External"/><Relationship Id="rId36" Type="http://schemas.openxmlformats.org/officeDocument/2006/relationships/hyperlink" Target="https://osiris.utwente.nl/student/OnderwijsCatalogusSelect.do?selectie=cursus&amp;cursus=201900037&amp;collegejaar=2021&amp;taal=en" TargetMode="External"/><Relationship Id="rId57" Type="http://schemas.openxmlformats.org/officeDocument/2006/relationships/hyperlink" Target="https://osiris.utwente.nl/student/OnderwijsCatalogusSelect.do?selectie=cursus&amp;cursus=191157750&amp;collegejaar=2022&amp;taal=en" TargetMode="External"/><Relationship Id="rId106" Type="http://schemas.openxmlformats.org/officeDocument/2006/relationships/hyperlink" Target="https://osiris.utwente.nl/student/OnderwijsCatalogusSelect.do?selectie=cursus&amp;cursus=201800003&amp;collegejaar=2022&amp;taal=en" TargetMode="External"/><Relationship Id="rId127" Type="http://schemas.openxmlformats.org/officeDocument/2006/relationships/hyperlink" Target="https://osiris.utwente.nl/student/OnderwijsCatalogusSelect.do?selectie=cursus&amp;cursus=201800371&amp;collegejaar=2021&amp;taal=en" TargetMode="External"/><Relationship Id="rId10" Type="http://schemas.openxmlformats.org/officeDocument/2006/relationships/hyperlink" Target="https://osiris.utwente.nl/student/OnderwijsCatalogusSelect.do?selectie=cursus&amp;cursus=201400103&amp;collegejaar=2022&amp;taal=en" TargetMode="External"/><Relationship Id="rId31" Type="http://schemas.openxmlformats.org/officeDocument/2006/relationships/hyperlink" Target="https://osiris.utwente.nl/student/OnderwijsCatalogusSelect.do?selectie=cursus&amp;cursus=191141700&amp;collegejaar=2022&amp;taal=en" TargetMode="External"/><Relationship Id="rId52" Type="http://schemas.openxmlformats.org/officeDocument/2006/relationships/hyperlink" Target="https://osiris.utwente.nl/student/OnderwijsCatalogusSelect.do?selectie=cursus&amp;cursus=201900091&amp;collegejaar=2022&amp;taal=en" TargetMode="External"/><Relationship Id="rId73" Type="http://schemas.openxmlformats.org/officeDocument/2006/relationships/hyperlink" Target="https://osiris.utwente.nl/student/OnderwijsCatalogusSelect.do?selectie=cursus&amp;cursus=191141700&amp;collegejaar=2022&amp;taal=en" TargetMode="External"/><Relationship Id="rId78" Type="http://schemas.openxmlformats.org/officeDocument/2006/relationships/hyperlink" Target="https://osiris.utwente.nl/student/OnderwijsCatalogusSelect.do?selectie=cursus&amp;cursus=202000037&amp;collegejaar=2022&amp;taal=en" TargetMode="External"/><Relationship Id="rId94" Type="http://schemas.openxmlformats.org/officeDocument/2006/relationships/hyperlink" Target="https://osiris.utwente.nl/student/OnderwijsCatalogusSelect.do?selectie=cursus&amp;cursus=201900037&amp;collegejaar=2021&amp;taal=en" TargetMode="External"/><Relationship Id="rId99" Type="http://schemas.openxmlformats.org/officeDocument/2006/relationships/hyperlink" Target="https://osiris.utwente.nl/student/OnderwijsCatalogusSelect.do?selectie=cursus&amp;cursus=191155710&amp;collegejaar=2021&amp;taal=en" TargetMode="External"/><Relationship Id="rId101" Type="http://schemas.openxmlformats.org/officeDocument/2006/relationships/hyperlink" Target="https://osiris.utwente.nl/student/OnderwijsCatalogusSelect.do?selectie=cursus&amp;cursus=191820120&amp;collegejaar=2021&amp;taal=en" TargetMode="External"/><Relationship Id="rId122" Type="http://schemas.openxmlformats.org/officeDocument/2006/relationships/hyperlink" Target="https://osiris.utwente.nl/student/OnderwijsCatalogusSelect.do?selectie=cursus&amp;cursus=202200127&amp;collegejaar=2022&amp;taal=en" TargetMode="External"/><Relationship Id="rId143" Type="http://schemas.openxmlformats.org/officeDocument/2006/relationships/hyperlink" Target="https://osiris.utwente.nl/student/OnderwijsCatalogusSelect.do?selectie=cursus&amp;cursus=202001436&amp;collegejaar=2021&amp;taal=en" TargetMode="External"/><Relationship Id="rId148" Type="http://schemas.openxmlformats.org/officeDocument/2006/relationships/hyperlink" Target="https://osiris.utwente.nl/student/OnderwijsCatalogusSelect.do?selectie=cursus&amp;cursus=201900091&amp;collegejaar=2022&amp;taal=en" TargetMode="External"/><Relationship Id="rId164" Type="http://schemas.openxmlformats.org/officeDocument/2006/relationships/hyperlink" Target="https://osiris.utwente.nl/student/OnderwijsCatalogusSelect.do?selectie=cursus&amp;cursus=201800034&amp;collegejaar=2022&amp;taal=en" TargetMode="External"/><Relationship Id="rId169" Type="http://schemas.openxmlformats.org/officeDocument/2006/relationships/hyperlink" Target="https://osiris.utwente.nl/student/OnderwijsCatalogusSelect.do?selectie=cursus&amp;cursus=191150480&amp;collegejaar=2021&amp;taal=en"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osiris.utwente.nl/student/OnderwijsCatalogusSelect.do?selectie=cursus&amp;cursus=191150480&amp;collegejaar=2021&amp;taal=en" TargetMode="External"/><Relationship Id="rId117" Type="http://schemas.openxmlformats.org/officeDocument/2006/relationships/hyperlink" Target="https://osiris.utwente.nl/student/OnderwijsCatalogusSelect.do?selectie=cursus&amp;cursus=202100228&amp;collegejaar=2021&amp;taal=en" TargetMode="External"/><Relationship Id="rId21" Type="http://schemas.openxmlformats.org/officeDocument/2006/relationships/hyperlink" Target="https://osiris.utwente.nl/student/OnderwijsCatalogusSelect.do?selectie=cursus&amp;cursus=191141700&amp;collegejaar=2022&amp;taal=en" TargetMode="External"/><Relationship Id="rId42" Type="http://schemas.openxmlformats.org/officeDocument/2006/relationships/hyperlink" Target="https://osiris.utwente.nl/student/OnderwijsCatalogusSelect.do?selectie=cursus&amp;cursus=191155700&amp;collegejaar=2022&amp;taal=en" TargetMode="External"/><Relationship Id="rId47" Type="http://schemas.openxmlformats.org/officeDocument/2006/relationships/hyperlink" Target="https://osiris.utwente.nl/student/OnderwijsCatalogusSelect.do?selectie=cursus&amp;cursus=201300039&amp;collegejaar=2021&amp;taal=en" TargetMode="External"/><Relationship Id="rId63" Type="http://schemas.openxmlformats.org/officeDocument/2006/relationships/hyperlink" Target="https://osiris.utwente.nl/student/OnderwijsCatalogusSelect.do?selectie=cursus&amp;cursus=201200145&amp;collegejaar=2022&amp;taal=en" TargetMode="External"/><Relationship Id="rId68" Type="http://schemas.openxmlformats.org/officeDocument/2006/relationships/hyperlink" Target="https://osiris.utwente.nl/student/OnderwijsCatalogusSelect.do?selectie=cursus&amp;cursus=202100319&amp;collegejaar=2021&amp;taal=en" TargetMode="External"/><Relationship Id="rId84" Type="http://schemas.openxmlformats.org/officeDocument/2006/relationships/hyperlink" Target="https://osiris.utwente.nl/student/OnderwijsCatalogusSelect.do?selectie=cursus&amp;cursus=202000034&amp;collegejaar=2022&amp;taal=en" TargetMode="External"/><Relationship Id="rId89" Type="http://schemas.openxmlformats.org/officeDocument/2006/relationships/hyperlink" Target="https://osiris.utwente.nl/student/OnderwijsCatalogusSelect.do?selectie=cursus&amp;cursus=202001392&amp;collegejaar=2021&amp;taal=en" TargetMode="External"/><Relationship Id="rId112" Type="http://schemas.openxmlformats.org/officeDocument/2006/relationships/hyperlink" Target="https://osiris.utwente.nl/student/OnderwijsCatalogusSelect.do?selectie=cursus&amp;cursus=201900037&amp;collegejaar=2021&amp;taal=en" TargetMode="External"/><Relationship Id="rId133" Type="http://schemas.openxmlformats.org/officeDocument/2006/relationships/hyperlink" Target="https://osiris.utwente.nl/student/OnderwijsCatalogusSelect.do?selectie=cursus&amp;cursus=201500235&amp;collegejaar=2022&amp;taal=en" TargetMode="External"/><Relationship Id="rId138" Type="http://schemas.openxmlformats.org/officeDocument/2006/relationships/hyperlink" Target="https://osiris.utwente.nl/student/OnderwijsCatalogusSelect.do?selectie=cursus&amp;cursus=191158510&amp;collegejaar=2022&amp;taal=en" TargetMode="External"/><Relationship Id="rId154" Type="http://schemas.openxmlformats.org/officeDocument/2006/relationships/hyperlink" Target="https://osiris.utwente.nl/student/OnderwijsCatalogusSelect.do?selectie=cursus&amp;cursus=202200100&amp;collegejaar=2022&amp;taal=en" TargetMode="External"/><Relationship Id="rId159" Type="http://schemas.openxmlformats.org/officeDocument/2006/relationships/hyperlink" Target="https://osiris.utwente.nl/student/OnderwijsCatalogusSelect.do?selectie=cursus&amp;cursus=202200104&amp;collegejaar=2022&amp;taal=en" TargetMode="External"/><Relationship Id="rId175" Type="http://schemas.openxmlformats.org/officeDocument/2006/relationships/hyperlink" Target="https://osiris.utwente.nl/student/OnderwijsCatalogusSelect.do?selectie=cursus&amp;cursus=202000248&amp;collegejaar=2021&amp;taal=en" TargetMode="External"/><Relationship Id="rId170" Type="http://schemas.openxmlformats.org/officeDocument/2006/relationships/hyperlink" Target="https://osiris.utwente.nl/student/OnderwijsCatalogusSelect.do?selectie=cursus&amp;cursus=202000035&amp;collegejaar=2021&amp;taal=en" TargetMode="External"/><Relationship Id="rId16" Type="http://schemas.openxmlformats.org/officeDocument/2006/relationships/hyperlink" Target="https://osiris.utwente.nl/student/OnderwijsCatalogusSelect.do?selectie=cursus&amp;cursus=202200100&amp;collegejaar=2022&amp;taal=en" TargetMode="External"/><Relationship Id="rId107" Type="http://schemas.openxmlformats.org/officeDocument/2006/relationships/hyperlink" Target="https://osiris.utwente.nl/student/OnderwijsCatalogusSelect.do?selectie=cursus&amp;cursus=191158520&amp;collegejaar=2022&amp;taal=en" TargetMode="External"/><Relationship Id="rId11" Type="http://schemas.openxmlformats.org/officeDocument/2006/relationships/hyperlink" Target="https://osiris.utwente.nl/student/OnderwijsCatalogusSelect.do?selectie=cursus&amp;cursus=201200133&amp;collegejaar=2021&amp;taal=en" TargetMode="External"/><Relationship Id="rId32" Type="http://schemas.openxmlformats.org/officeDocument/2006/relationships/hyperlink" Target="https://osiris.utwente.nl/student/OnderwijsCatalogusSelect.do?selectie=cursus&amp;cursus=201800008&amp;collegejaar=2022&amp;taal=en" TargetMode="External"/><Relationship Id="rId37" Type="http://schemas.openxmlformats.org/officeDocument/2006/relationships/hyperlink" Target="https://osiris.utwente.nl/student/OnderwijsCatalogusSelect.do?selectie=cursus&amp;cursus=201900091&amp;collegejaar=2022&amp;taal=en" TargetMode="External"/><Relationship Id="rId53" Type="http://schemas.openxmlformats.org/officeDocument/2006/relationships/hyperlink" Target="https://osiris.utwente.nl/student/OnderwijsCatalogusSelect.do?selectie=cursus&amp;cursus=201800156&amp;collegejaar=2021&amp;taal=en" TargetMode="External"/><Relationship Id="rId58" Type="http://schemas.openxmlformats.org/officeDocument/2006/relationships/hyperlink" Target="https://osiris.utwente.nl/student/OnderwijsCatalogusSelect.do?selectie=cursus&amp;cursus=201400037&amp;collegejaar=2021&amp;taal=en" TargetMode="External"/><Relationship Id="rId74" Type="http://schemas.openxmlformats.org/officeDocument/2006/relationships/hyperlink" Target="https://osiris.utwente.nl/student/OnderwijsCatalogusSelect.do?selectie=cursus&amp;cursus=201900098&amp;collegejaar=2021&amp;taal=en" TargetMode="External"/><Relationship Id="rId79" Type="http://schemas.openxmlformats.org/officeDocument/2006/relationships/hyperlink" Target="https://osiris.utwente.nl/student/OnderwijsCatalogusSelect.do?selectie=cursus&amp;cursus=202000256&amp;collegejaar=2022&amp;taal=en" TargetMode="External"/><Relationship Id="rId102" Type="http://schemas.openxmlformats.org/officeDocument/2006/relationships/hyperlink" Target="https://osiris.utwente.nl/student/OnderwijsCatalogusSelect.do?selectie=cursus&amp;cursus=202100082&amp;collegejaar=2022&amp;taal=en" TargetMode="External"/><Relationship Id="rId123" Type="http://schemas.openxmlformats.org/officeDocument/2006/relationships/hyperlink" Target="https://osiris.utwente.nl/student/OnderwijsCatalogusSelect.do?selectie=cursus&amp;cursus=201700173&amp;collegejaar=2021&amp;taal=en" TargetMode="External"/><Relationship Id="rId128" Type="http://schemas.openxmlformats.org/officeDocument/2006/relationships/hyperlink" Target="https://osiris.utwente.nl/student/OnderwijsCatalogusSelect.do?selectie=cursus&amp;cursus=201900091&amp;collegejaar=2022&amp;taal=en" TargetMode="External"/><Relationship Id="rId144" Type="http://schemas.openxmlformats.org/officeDocument/2006/relationships/hyperlink" Target="https://osiris.utwente.nl/student/OnderwijsCatalogusSelect.do?selectie=cursus&amp;cursus=201400194&amp;collegejaar=2022&amp;taal=en" TargetMode="External"/><Relationship Id="rId149" Type="http://schemas.openxmlformats.org/officeDocument/2006/relationships/hyperlink" Target="https://osiris.utwente.nl/student/OnderwijsCatalogusSelect.do?selectie=cursus&amp;cursus=191154740&amp;collegejaar=2022&amp;taal=en" TargetMode="External"/><Relationship Id="rId5" Type="http://schemas.openxmlformats.org/officeDocument/2006/relationships/hyperlink" Target="https://osiris.utwente.nl/student/OnderwijsCatalogusSelect.do?selectie=cursus&amp;cursus=202000245&amp;collegejaar=2022&amp;taal=en" TargetMode="External"/><Relationship Id="rId90" Type="http://schemas.openxmlformats.org/officeDocument/2006/relationships/hyperlink" Target="https://osiris.utwente.nl/student/OnderwijsCatalogusSelect.do?selectie=cursus&amp;cursus=202000244&amp;collegejaar=2021&amp;taal=en" TargetMode="External"/><Relationship Id="rId95" Type="http://schemas.openxmlformats.org/officeDocument/2006/relationships/hyperlink" Target="https://osiris.utwente.nl/student/OnderwijsCatalogusSelect.do?selectie=cursus&amp;cursus=201500344&amp;collegejaar=2021&amp;taal=en" TargetMode="External"/><Relationship Id="rId160" Type="http://schemas.openxmlformats.org/officeDocument/2006/relationships/hyperlink" Target="https://osiris.utwente.nl/student/OnderwijsCatalogusSelect.do?selectie=cursus&amp;cursus=201400244&amp;collegejaar=2022&amp;taal=en" TargetMode="External"/><Relationship Id="rId165" Type="http://schemas.openxmlformats.org/officeDocument/2006/relationships/hyperlink" Target="https://osiris.utwente.nl/student/OnderwijsCatalogusSelect.do?selectie=cursus&amp;cursus=191155730&amp;collegejaar=2021&amp;taal=en" TargetMode="External"/><Relationship Id="rId181" Type="http://schemas.openxmlformats.org/officeDocument/2006/relationships/printerSettings" Target="../printerSettings/printerSettings4.bin"/><Relationship Id="rId22" Type="http://schemas.openxmlformats.org/officeDocument/2006/relationships/hyperlink" Target="https://osiris.utwente.nl/student/OnderwijsCatalogusSelect.do?selectie=cursus&amp;cursus=201400103&amp;collegejaar=2022&amp;taal=en" TargetMode="External"/><Relationship Id="rId27" Type="http://schemas.openxmlformats.org/officeDocument/2006/relationships/hyperlink" Target="https://osiris.utwente.nl/student/OnderwijsCatalogusSelect.do?selectie=cursus&amp;cursus=191150700&amp;collegejaar=2022&amp;taal=en" TargetMode="External"/><Relationship Id="rId43" Type="http://schemas.openxmlformats.org/officeDocument/2006/relationships/hyperlink" Target="https://osiris.utwente.nl/student/OnderwijsCatalogusSelect.do?selectie=cursus&amp;cursus=201500136&amp;collegejaar=2022&amp;taal=en" TargetMode="External"/><Relationship Id="rId48" Type="http://schemas.openxmlformats.org/officeDocument/2006/relationships/hyperlink" Target="https://osiris.utwente.nl/student/OnderwijsCatalogusSelect.do?selectie=cursus&amp;cursus=191102041&amp;collegejaar=2022&amp;taal=en" TargetMode="External"/><Relationship Id="rId64" Type="http://schemas.openxmlformats.org/officeDocument/2006/relationships/hyperlink" Target="https://osiris.utwente.nl/student/OnderwijsCatalogusSelect.do?selectie=cursus&amp;cursus=191121720&amp;collegejaar=2022&amp;taal=en" TargetMode="External"/><Relationship Id="rId69" Type="http://schemas.openxmlformats.org/officeDocument/2006/relationships/hyperlink" Target="https://osiris.utwente.nl/student/OnderwijsCatalogusSelect.do?selectie=cursus&amp;cursus=191121740&amp;collegejaar=2021&amp;taal=en" TargetMode="External"/><Relationship Id="rId113" Type="http://schemas.openxmlformats.org/officeDocument/2006/relationships/hyperlink" Target="https://osiris.utwente.nl/student/OnderwijsCatalogusSelect.do?selectie=cursus&amp;cursus=202000035&amp;collegejaar=2021&amp;taal=en" TargetMode="External"/><Relationship Id="rId118" Type="http://schemas.openxmlformats.org/officeDocument/2006/relationships/hyperlink" Target="https://osiris.utwente.nl/student/OnderwijsCatalogusSelect.do?selectie=cursus&amp;cursus=202100228&amp;collegejaar=2021&amp;taal=en" TargetMode="External"/><Relationship Id="rId134" Type="http://schemas.openxmlformats.org/officeDocument/2006/relationships/hyperlink" Target="https://osiris.utwente.nl/student/OnderwijsCatalogusSelect.do?selectie=cursus&amp;cursus=201700023&amp;collegejaar=2022&amp;taal=en" TargetMode="External"/><Relationship Id="rId139" Type="http://schemas.openxmlformats.org/officeDocument/2006/relationships/hyperlink" Target="https://osiris.utwente.nl/student/OnderwijsCatalogusSelect.do?selectie=cursus&amp;cursus=201700042&amp;collegejaar=2022&amp;taal=en" TargetMode="External"/><Relationship Id="rId80" Type="http://schemas.openxmlformats.org/officeDocument/2006/relationships/hyperlink" Target="https://osiris.utwente.nl/student/OnderwijsCatalogusSelect.do?selectie=cursus&amp;cursus=202000247&amp;collegejaar=2022&amp;taal=en" TargetMode="External"/><Relationship Id="rId85" Type="http://schemas.openxmlformats.org/officeDocument/2006/relationships/hyperlink" Target="https://osiris.utwente.nl/student/OnderwijsCatalogusSelect.do?selectie=cursus&amp;cursus=201500136&amp;collegejaar=2022&amp;taal=en" TargetMode="External"/><Relationship Id="rId150" Type="http://schemas.openxmlformats.org/officeDocument/2006/relationships/hyperlink" Target="https://osiris.utwente.nl/student/OnderwijsCatalogusSelect.do?selectie=cursus&amp;cursus=202001436&amp;collegejaar=2021&amp;taal=en" TargetMode="External"/><Relationship Id="rId155" Type="http://schemas.openxmlformats.org/officeDocument/2006/relationships/hyperlink" Target="https://osiris.utwente.nl/student/OnderwijsCatalogusSelect.do?selectie=cursus&amp;cursus=201200167&amp;collegejaar=2022&amp;taal=en" TargetMode="External"/><Relationship Id="rId171" Type="http://schemas.openxmlformats.org/officeDocument/2006/relationships/hyperlink" Target="https://osiris.utwente.nl/student/OnderwijsCatalogusSelect.do?selectie=cursus&amp;cursus=191158500&amp;collegejaar=2022&amp;taal=en" TargetMode="External"/><Relationship Id="rId176" Type="http://schemas.openxmlformats.org/officeDocument/2006/relationships/hyperlink" Target="https://osiris.utwente.nl/student/OnderwijsCatalogusSelect.do?selectie=cursus&amp;cursus=202000040&amp;collegejaar=2021&amp;taal=en" TargetMode="External"/><Relationship Id="rId12" Type="http://schemas.openxmlformats.org/officeDocument/2006/relationships/hyperlink" Target="https://osiris.utwente.nl/student/OnderwijsCatalogusSelect.do?selectie=cursus&amp;cursus=191121720&amp;collegejaar=2022&amp;taal=en" TargetMode="External"/><Relationship Id="rId17" Type="http://schemas.openxmlformats.org/officeDocument/2006/relationships/hyperlink" Target="https://osiris.utwente.nl/student/OnderwijsCatalogusSelect.do?selectie=cursus&amp;cursus=201500024&amp;collegejaar=2022&amp;taal=en" TargetMode="External"/><Relationship Id="rId33" Type="http://schemas.openxmlformats.org/officeDocument/2006/relationships/hyperlink" Target="https://osiris.utwente.nl/student/OnderwijsCatalogusSelect.do?selectie=cursus&amp;cursus=201500235&amp;collegejaar=2022&amp;taal=en" TargetMode="External"/><Relationship Id="rId38" Type="http://schemas.openxmlformats.org/officeDocument/2006/relationships/hyperlink" Target="https://osiris.utwente.nl/student/OnderwijsCatalogusSelect.do?selectie=cursus&amp;cursus=202200107&amp;collegejaar=2022&amp;taal=en" TargetMode="External"/><Relationship Id="rId59" Type="http://schemas.openxmlformats.org/officeDocument/2006/relationships/hyperlink" Target="https://osiris.utwente.nl/student/OnderwijsCatalogusSelect.do?selectie=cursus&amp;cursus=202200127&amp;collegejaar=2022&amp;taal=en" TargetMode="External"/><Relationship Id="rId103" Type="http://schemas.openxmlformats.org/officeDocument/2006/relationships/hyperlink" Target="https://osiris.utwente.nl/student/OnderwijsCatalogusSelect.do?selectie=cursus&amp;cursus=191531830&amp;collegejaar=2021&amp;taal=en" TargetMode="External"/><Relationship Id="rId108" Type="http://schemas.openxmlformats.org/officeDocument/2006/relationships/hyperlink" Target="https://osiris.utwente.nl/student/OnderwijsCatalogusSelect.do?selectie=cursus&amp;cursus=191102010&amp;collegejaar=2021&amp;taal=en" TargetMode="External"/><Relationship Id="rId124" Type="http://schemas.openxmlformats.org/officeDocument/2006/relationships/hyperlink" Target="https://osiris.utwente.nl/student/OnderwijsCatalogusSelect.do?selectie=cursus&amp;cursus=201900097&amp;collegejaar=2021&amp;taal=en" TargetMode="External"/><Relationship Id="rId129" Type="http://schemas.openxmlformats.org/officeDocument/2006/relationships/hyperlink" Target="https://osiris.utwente.nl/student/OnderwijsCatalogusSelect.do?selectie=cursus&amp;cursus=202000244&amp;collegejaar=2021&amp;taal=en" TargetMode="External"/><Relationship Id="rId54" Type="http://schemas.openxmlformats.org/officeDocument/2006/relationships/hyperlink" Target="https://osiris.utwente.nl/student/OnderwijsCatalogusSelect.do?selectie=cursus&amp;cursus=191121700&amp;collegejaar=2021&amp;taal=en" TargetMode="External"/><Relationship Id="rId70" Type="http://schemas.openxmlformats.org/officeDocument/2006/relationships/hyperlink" Target="https://osiris.utwente.nl/student/OnderwijsCatalogusSelect.do?selectie=cursus&amp;cursus=191155710&amp;collegejaar=2021&amp;taal=en" TargetMode="External"/><Relationship Id="rId75" Type="http://schemas.openxmlformats.org/officeDocument/2006/relationships/hyperlink" Target="https://osiris.utwente.nl/student/OnderwijsCatalogusSelect.do?selectie=cursus&amp;cursus=191155730&amp;collegejaar=2021&amp;taal=en" TargetMode="External"/><Relationship Id="rId91" Type="http://schemas.openxmlformats.org/officeDocument/2006/relationships/hyperlink" Target="https://osiris.utwente.nl/student/OnderwijsCatalogusSelect.do?selectie=cursus&amp;cursus=201800371&amp;collegejaar=2021&amp;taal=en" TargetMode="External"/><Relationship Id="rId96" Type="http://schemas.openxmlformats.org/officeDocument/2006/relationships/hyperlink" Target="https://osiris.utwente.nl/student/OnderwijsCatalogusSelect.do?selectie=cursus&amp;cursus=191102041&amp;collegejaar=2022&amp;taal=en" TargetMode="External"/><Relationship Id="rId140" Type="http://schemas.openxmlformats.org/officeDocument/2006/relationships/hyperlink" Target="https://osiris.utwente.nl/student/OnderwijsCatalogusSelect.do?selectie=cursus&amp;cursus=201700218&amp;collegejaar=2021&amp;taal=en" TargetMode="External"/><Relationship Id="rId145" Type="http://schemas.openxmlformats.org/officeDocument/2006/relationships/hyperlink" Target="https://osiris.utwente.nl/student/OnderwijsCatalogusSelect.do?selectie=cursus&amp;cursus=202200104&amp;collegejaar=2022&amp;taal=en" TargetMode="External"/><Relationship Id="rId161" Type="http://schemas.openxmlformats.org/officeDocument/2006/relationships/hyperlink" Target="https://osiris.utwente.nl/student/OnderwijsCatalogusSelect.do?selectie=cursus&amp;cursus=201600327&amp;collegejaar=2022&amp;taal=en" TargetMode="External"/><Relationship Id="rId166" Type="http://schemas.openxmlformats.org/officeDocument/2006/relationships/hyperlink" Target="https://osiris.utwente.nl/student/OnderwijsCatalogusSelect.do?selectie=cursus&amp;cursus=201800156&amp;collegejaar=2021&amp;taal=en" TargetMode="External"/><Relationship Id="rId1" Type="http://schemas.openxmlformats.org/officeDocument/2006/relationships/hyperlink" Target="https://osiris.utwente.nl/student/OnderwijsCatalogusSelect.do?selectie=cursus&amp;cursus=201900091&amp;collegejaar=2022&amp;taal=en" TargetMode="External"/><Relationship Id="rId6" Type="http://schemas.openxmlformats.org/officeDocument/2006/relationships/hyperlink" Target="https://osiris.utwente.nl/student/OnderwijsCatalogusSelect.do?selectie=cursus&amp;cursus=201900074&amp;collegejaar=2022&amp;taal=en" TargetMode="External"/><Relationship Id="rId23" Type="http://schemas.openxmlformats.org/officeDocument/2006/relationships/hyperlink" Target="https://osiris.utwente.nl/student/OnderwijsCatalogusSelect.do?selectie=cursus&amp;cursus=201800156&amp;collegejaar=2021&amp;taal=en" TargetMode="External"/><Relationship Id="rId28" Type="http://schemas.openxmlformats.org/officeDocument/2006/relationships/hyperlink" Target="https://osiris.utwente.nl/student/OnderwijsCatalogusSelect.do?selectie=cursus&amp;cursus=201400037&amp;collegejaar=2021&amp;taal=en" TargetMode="External"/><Relationship Id="rId49" Type="http://schemas.openxmlformats.org/officeDocument/2006/relationships/hyperlink" Target="https://osiris.utwente.nl/student/OnderwijsCatalogusSelect.do?selectie=cursus&amp;cursus=201200146&amp;collegejaar=2022&amp;taal=en" TargetMode="External"/><Relationship Id="rId114" Type="http://schemas.openxmlformats.org/officeDocument/2006/relationships/hyperlink" Target="https://osiris.utwente.nl/student/OnderwijsCatalogusSelect.do?selectie=cursus&amp;cursus=202200127&amp;collegejaar=2022&amp;taal=en" TargetMode="External"/><Relationship Id="rId119" Type="http://schemas.openxmlformats.org/officeDocument/2006/relationships/hyperlink" Target="https://osiris.utwente.nl/student/OnderwijsCatalogusSelect.do?selectie=cursus&amp;cursus=191121700&amp;collegejaar=2021&amp;taal=en" TargetMode="External"/><Relationship Id="rId44" Type="http://schemas.openxmlformats.org/officeDocument/2006/relationships/hyperlink" Target="https://osiris.utwente.nl/student/OnderwijsCatalogusSelect.do?selectie=cursus&amp;cursus=191154720&amp;collegejaar=2022&amp;taal=en" TargetMode="External"/><Relationship Id="rId60" Type="http://schemas.openxmlformats.org/officeDocument/2006/relationships/hyperlink" Target="https://osiris.utwente.nl/student/OnderwijsCatalogusSelect.do?selectie=cursus&amp;cursus=202100128&amp;collegejaar=2021&amp;taal=en" TargetMode="External"/><Relationship Id="rId65" Type="http://schemas.openxmlformats.org/officeDocument/2006/relationships/hyperlink" Target="https://osiris.utwente.nl/student/OnderwijsCatalogusSelect.do?selectie=cursus&amp;cursus=201500344&amp;collegejaar=2021&amp;taal=en" TargetMode="External"/><Relationship Id="rId81" Type="http://schemas.openxmlformats.org/officeDocument/2006/relationships/hyperlink" Target="https://osiris.utwente.nl/student/OnderwijsCatalogusSelect.do?selectie=cursus&amp;cursus=202000036&amp;collegejaar=2021&amp;taal=en" TargetMode="External"/><Relationship Id="rId86" Type="http://schemas.openxmlformats.org/officeDocument/2006/relationships/hyperlink" Target="https://osiris.utwente.nl/student/OnderwijsCatalogusSelect.do?selectie=cursus&amp;cursus=201500024&amp;collegejaar=2022&amp;taal=en" TargetMode="External"/><Relationship Id="rId130" Type="http://schemas.openxmlformats.org/officeDocument/2006/relationships/hyperlink" Target="https://osiris.utwente.nl/student/OnderwijsCatalogusSelect.do?selectie=cursus&amp;cursus=191121700&amp;collegejaar=2021&amp;taal=en" TargetMode="External"/><Relationship Id="rId135" Type="http://schemas.openxmlformats.org/officeDocument/2006/relationships/hyperlink" Target="https://osiris.utwente.nl/student/OnderwijsCatalogusSelect.do?selectie=cursus&amp;cursus=201600252&amp;collegejaar=2021&amp;taal=en" TargetMode="External"/><Relationship Id="rId151" Type="http://schemas.openxmlformats.org/officeDocument/2006/relationships/hyperlink" Target="https://osiris.utwente.nl/student/OnderwijsCatalogusSelect.do?selectie=cursus&amp;cursus=191154731&amp;collegejaar=2021&amp;taal=en" TargetMode="External"/><Relationship Id="rId156" Type="http://schemas.openxmlformats.org/officeDocument/2006/relationships/hyperlink" Target="https://osiris.utwente.nl/student/OnderwijsCatalogusSelect.do?selectie=cursus&amp;cursus=201700071&amp;collegejaar=2021&amp;taal=en" TargetMode="External"/><Relationship Id="rId177" Type="http://schemas.openxmlformats.org/officeDocument/2006/relationships/hyperlink" Target="https://osiris.utwente.nl/student/OnderwijsCatalogusSelect.do?selectie=cursus&amp;cursus=201000201&amp;collegejaar=2021&amp;taal=en" TargetMode="External"/><Relationship Id="rId4" Type="http://schemas.openxmlformats.org/officeDocument/2006/relationships/hyperlink" Target="https://osiris.utwente.nl/student/OnderwijsCatalogusSelect.do?selectie=cursus&amp;cursus=191154731&amp;collegejaar=2021&amp;taal=en" TargetMode="External"/><Relationship Id="rId9" Type="http://schemas.openxmlformats.org/officeDocument/2006/relationships/hyperlink" Target="https://osiris.utwente.nl/student/OnderwijsCatalogusSelect.do?selectie=cursus&amp;cursus=201300039&amp;collegejaar=2021&amp;taal=en" TargetMode="External"/><Relationship Id="rId172" Type="http://schemas.openxmlformats.org/officeDocument/2006/relationships/hyperlink" Target="https://osiris.utwente.nl/student/OnderwijsCatalogusSelect.do?selectie=cursus&amp;cursus=201800102&amp;collegejaar=2022&amp;taal=en" TargetMode="External"/><Relationship Id="rId180" Type="http://schemas.openxmlformats.org/officeDocument/2006/relationships/hyperlink" Target="https://osiris.utwente.nl/student/OnderwijsCatalogusSelect.do?selectie=cursus&amp;cursus=202100082&amp;collegejaar=2022&amp;taal=en" TargetMode="External"/><Relationship Id="rId13" Type="http://schemas.openxmlformats.org/officeDocument/2006/relationships/hyperlink" Target="https://osiris.utwente.nl/student/OnderwijsCatalogusSelect.do?selectie=cursus&amp;cursus=191124720&amp;collegejaar=2021&amp;taal=en" TargetMode="External"/><Relationship Id="rId18" Type="http://schemas.openxmlformats.org/officeDocument/2006/relationships/hyperlink" Target="https://osiris.utwente.nl/student/OnderwijsCatalogusSelect.do?selectie=cursus&amp;cursus=191121710&amp;collegejaar=2022&amp;taal=en" TargetMode="External"/><Relationship Id="rId39" Type="http://schemas.openxmlformats.org/officeDocument/2006/relationships/hyperlink" Target="https://osiris.utwente.nl/student/OnderwijsCatalogusSelect.do?selectie=cursus&amp;cursus=191121720&amp;collegejaar=2022&amp;taal=en" TargetMode="External"/><Relationship Id="rId109" Type="http://schemas.openxmlformats.org/officeDocument/2006/relationships/hyperlink" Target="https://osiris.utwente.nl/student/OnderwijsCatalogusSelect.do?selectie=cursus&amp;cursus=191127520&amp;collegejaar=2022&amp;taal=en" TargetMode="External"/><Relationship Id="rId34" Type="http://schemas.openxmlformats.org/officeDocument/2006/relationships/hyperlink" Target="https://osiris.utwente.nl/student/OnderwijsCatalogusSelect.do?selectie=cursus&amp;cursus=201300038&amp;collegejaar=2022&amp;taal=en" TargetMode="External"/><Relationship Id="rId50" Type="http://schemas.openxmlformats.org/officeDocument/2006/relationships/hyperlink" Target="https://osiris.utwente.nl/student/OnderwijsCatalogusSelect.do?selectie=cursus&amp;cursus=201600018&amp;collegejaar=2022&amp;taal=en" TargetMode="External"/><Relationship Id="rId55" Type="http://schemas.openxmlformats.org/officeDocument/2006/relationships/hyperlink" Target="https://osiris.utwente.nl/student/OnderwijsCatalogusSelect.do?selectie=cursus&amp;cursus=191121700&amp;collegejaar=2021&amp;taal=en" TargetMode="External"/><Relationship Id="rId76" Type="http://schemas.openxmlformats.org/officeDocument/2006/relationships/hyperlink" Target="https://osiris.utwente.nl/student/OnderwijsCatalogusSelect.do?selectie=cursus&amp;cursus=202000246&amp;collegejaar=2021&amp;taal=en" TargetMode="External"/><Relationship Id="rId97" Type="http://schemas.openxmlformats.org/officeDocument/2006/relationships/hyperlink" Target="https://osiris.utwente.nl/student/OnderwijsCatalogusSelect.do?selectie=cursus&amp;cursus=201700042&amp;collegejaar=2022&amp;taal=en" TargetMode="External"/><Relationship Id="rId104" Type="http://schemas.openxmlformats.org/officeDocument/2006/relationships/hyperlink" Target="https://osiris.utwente.nl/student/OnderwijsCatalogusSelect.do?selectie=cursus&amp;cursus=191530881&amp;collegejaar=2021&amp;taal=en" TargetMode="External"/><Relationship Id="rId120" Type="http://schemas.openxmlformats.org/officeDocument/2006/relationships/hyperlink" Target="https://osiris.utwente.nl/student/OnderwijsCatalogusSelect.do?selectie=cursus&amp;cursus=201500036&amp;collegejaar=2022&amp;taal=en" TargetMode="External"/><Relationship Id="rId125" Type="http://schemas.openxmlformats.org/officeDocument/2006/relationships/hyperlink" Target="https://osiris.utwente.nl/student/OnderwijsCatalogusSelect.do?selectie=cursus&amp;cursus=201400042&amp;collegejaar=2021&amp;taal=en" TargetMode="External"/><Relationship Id="rId141" Type="http://schemas.openxmlformats.org/officeDocument/2006/relationships/hyperlink" Target="https://osiris.utwente.nl/student/OnderwijsCatalogusSelect.do?selectie=cursus&amp;cursus=201700024&amp;collegejaar=2021&amp;taal=en" TargetMode="External"/><Relationship Id="rId146" Type="http://schemas.openxmlformats.org/officeDocument/2006/relationships/hyperlink" Target="https://osiris.utwente.nl/student/OnderwijsCatalogusSelect.do?selectie=cursus&amp;cursus=202200104&amp;collegejaar=2022&amp;taal=en" TargetMode="External"/><Relationship Id="rId167" Type="http://schemas.openxmlformats.org/officeDocument/2006/relationships/hyperlink" Target="https://osiris.utwente.nl/student/OnderwijsCatalogusSelect.do?selectie=cursus&amp;cursus=201500136&amp;collegejaar=2022&amp;taal=en" TargetMode="External"/><Relationship Id="rId7" Type="http://schemas.openxmlformats.org/officeDocument/2006/relationships/hyperlink" Target="https://osiris.utwente.nl/student/OnderwijsCatalogusSelect.do?selectie=cursus&amp;cursus=201400037&amp;collegejaar=2021&amp;taal=en" TargetMode="External"/><Relationship Id="rId71" Type="http://schemas.openxmlformats.org/officeDocument/2006/relationships/hyperlink" Target="https://osiris.utwente.nl/student/OnderwijsCatalogusSelect.do?selectie=cursus&amp;cursus=202200111&amp;collegejaar=2022&amp;taal=en" TargetMode="External"/><Relationship Id="rId92" Type="http://schemas.openxmlformats.org/officeDocument/2006/relationships/hyperlink" Target="https://osiris.utwente.nl/student/OnderwijsCatalogusSelect.do?selectie=cursus&amp;cursus=202200107&amp;collegejaar=2022&amp;taal=en" TargetMode="External"/><Relationship Id="rId162" Type="http://schemas.openxmlformats.org/officeDocument/2006/relationships/hyperlink" Target="https://osiris.utwente.nl/student/OnderwijsCatalogusSelect.do?selectie=cursus&amp;cursus=201700024&amp;collegejaar=2021&amp;taal=en" TargetMode="External"/><Relationship Id="rId2" Type="http://schemas.openxmlformats.org/officeDocument/2006/relationships/hyperlink" Target="https://osiris.utwente.nl/student/OnderwijsCatalogusSelect.do?selectie=cursus&amp;cursus=201500235&amp;collegejaar=2022&amp;taal=en" TargetMode="External"/><Relationship Id="rId29" Type="http://schemas.openxmlformats.org/officeDocument/2006/relationships/hyperlink" Target="https://osiris.utwente.nl/student/OnderwijsCatalogusSelect.do?selectie=cursus&amp;cursus=191155700&amp;collegejaar=2022&amp;taal=en" TargetMode="External"/><Relationship Id="rId24" Type="http://schemas.openxmlformats.org/officeDocument/2006/relationships/hyperlink" Target="https://osiris.utwente.nl/student/OnderwijsCatalogusSelect.do?selectie=cursus&amp;cursus=201500136&amp;collegejaar=2022&amp;taal=en" TargetMode="External"/><Relationship Id="rId40" Type="http://schemas.openxmlformats.org/officeDocument/2006/relationships/hyperlink" Target="https://osiris.utwente.nl/student/OnderwijsCatalogusSelect.do?selectie=cursus&amp;cursus=201400046&amp;collegejaar=2021&amp;taal=en" TargetMode="External"/><Relationship Id="rId45" Type="http://schemas.openxmlformats.org/officeDocument/2006/relationships/hyperlink" Target="https://osiris.utwente.nl/student/OnderwijsCatalogusSelect.do?selectie=cursus&amp;cursus=201400300&amp;collegejaar=2021&amp;taal=en" TargetMode="External"/><Relationship Id="rId66" Type="http://schemas.openxmlformats.org/officeDocument/2006/relationships/hyperlink" Target="https://osiris.utwente.nl/student/OnderwijsCatalogusSelect.do?selectie=cursus&amp;cursus=191137400&amp;collegejaar=2022&amp;taal=en" TargetMode="External"/><Relationship Id="rId87" Type="http://schemas.openxmlformats.org/officeDocument/2006/relationships/hyperlink" Target="https://osiris.utwente.nl/student/OnderwijsCatalogusSelect.do?selectie=cursus&amp;cursus=191121710&amp;collegejaar=2022&amp;taal=en" TargetMode="External"/><Relationship Id="rId110" Type="http://schemas.openxmlformats.org/officeDocument/2006/relationships/hyperlink" Target="https://osiris.utwente.nl/student/OnderwijsCatalogusSelect.do?selectie=cursus&amp;cursus=191150700&amp;collegejaar=2022&amp;taal=en" TargetMode="External"/><Relationship Id="rId115" Type="http://schemas.openxmlformats.org/officeDocument/2006/relationships/hyperlink" Target="https://osiris.utwente.nl/student/OnderwijsCatalogusSelect.do?selectie=cursus&amp;cursus=201300039&amp;collegejaar=2021&amp;taal=en" TargetMode="External"/><Relationship Id="rId131" Type="http://schemas.openxmlformats.org/officeDocument/2006/relationships/hyperlink" Target="https://osiris.utwente.nl/student/OnderwijsCatalogusSelect.do?selectie=cursus&amp;cursus=191157750&amp;collegejaar=2022&amp;taal=en" TargetMode="External"/><Relationship Id="rId136" Type="http://schemas.openxmlformats.org/officeDocument/2006/relationships/hyperlink" Target="https://osiris.utwente.nl/student/OnderwijsCatalogusSelect.do?selectie=cursus&amp;cursus=191154340&amp;collegejaar=2021&amp;taal=en" TargetMode="External"/><Relationship Id="rId157" Type="http://schemas.openxmlformats.org/officeDocument/2006/relationships/hyperlink" Target="https://osiris.utwente.nl/student/OnderwijsCatalogusSelect.do?selectie=cursus&amp;cursus=202200107&amp;collegejaar=2022&amp;taal=en" TargetMode="External"/><Relationship Id="rId178" Type="http://schemas.openxmlformats.org/officeDocument/2006/relationships/hyperlink" Target="https://osiris.utwente.nl/student/OnderwijsCatalogusSelect.do?selectie=cursus&amp;cursus=202000244&amp;collegejaar=2021&amp;taal=en" TargetMode="External"/><Relationship Id="rId61" Type="http://schemas.openxmlformats.org/officeDocument/2006/relationships/hyperlink" Target="https://osiris.utwente.nl/student/OnderwijsCatalogusSelect.do?selectie=cursus&amp;cursus=201900037&amp;collegejaar=2021&amp;taal=en" TargetMode="External"/><Relationship Id="rId82" Type="http://schemas.openxmlformats.org/officeDocument/2006/relationships/hyperlink" Target="https://osiris.utwente.nl/student/OnderwijsCatalogusSelect.do?selectie=cursus&amp;cursus=202000035&amp;collegejaar=2021&amp;taal=en" TargetMode="External"/><Relationship Id="rId152" Type="http://schemas.openxmlformats.org/officeDocument/2006/relationships/hyperlink" Target="https://osiris.utwente.nl/student/OnderwijsCatalogusSelect.do?selectie=cursus&amp;cursus=191155730&amp;collegejaar=2021&amp;taal=en" TargetMode="External"/><Relationship Id="rId173" Type="http://schemas.openxmlformats.org/officeDocument/2006/relationships/hyperlink" Target="https://osiris.utwente.nl/student/OnderwijsCatalogusSelect.do?selectie=cursus&amp;cursus=191124310&amp;collegejaar=2022&amp;taal=en" TargetMode="External"/><Relationship Id="rId19" Type="http://schemas.openxmlformats.org/officeDocument/2006/relationships/hyperlink" Target="https://osiris.utwente.nl/student/OnderwijsCatalogusSelect.do?selectie=cursus&amp;cursus=191154731&amp;collegejaar=2021&amp;taal=en" TargetMode="External"/><Relationship Id="rId14" Type="http://schemas.openxmlformats.org/officeDocument/2006/relationships/hyperlink" Target="https://osiris.utwente.nl/student/OnderwijsCatalogusSelect.do?selectie=cursus&amp;cursus=201000159&amp;collegejaar=2022&amp;taal=en" TargetMode="External"/><Relationship Id="rId30" Type="http://schemas.openxmlformats.org/officeDocument/2006/relationships/hyperlink" Target="https://osiris.utwente.nl/student/OnderwijsCatalogusSelect.do?selectie=cursus&amp;cursus=202200111&amp;collegejaar=2022&amp;taal=en" TargetMode="External"/><Relationship Id="rId35" Type="http://schemas.openxmlformats.org/officeDocument/2006/relationships/hyperlink" Target="https://osiris.utwente.nl/student/OnderwijsCatalogusSelect.do?selectie=cursus&amp;cursus=191121720&amp;collegejaar=2022&amp;taal=en" TargetMode="External"/><Relationship Id="rId56" Type="http://schemas.openxmlformats.org/officeDocument/2006/relationships/hyperlink" Target="https://osiris.utwente.nl/student/OnderwijsCatalogusSelect.do?selectie=cursus&amp;cursus=201900074&amp;collegejaar=2022&amp;taal=en" TargetMode="External"/><Relationship Id="rId77" Type="http://schemas.openxmlformats.org/officeDocument/2006/relationships/hyperlink" Target="https://osiris.utwente.nl/student/OnderwijsCatalogusSelect.do?selectie=cursus&amp;cursus=202000039&amp;collegejaar=2021&amp;taal=en" TargetMode="External"/><Relationship Id="rId100" Type="http://schemas.openxmlformats.org/officeDocument/2006/relationships/hyperlink" Target="https://osiris.utwente.nl/student/OnderwijsCatalogusSelect.do?selectie=cursus&amp;cursus=202200100&amp;collegejaar=2022&amp;taal=en" TargetMode="External"/><Relationship Id="rId105" Type="http://schemas.openxmlformats.org/officeDocument/2006/relationships/hyperlink" Target="https://osiris.utwente.nl/student/OnderwijsCatalogusSelect.do?selectie=cursus&amp;cursus=191820210&amp;collegejaar=2022&amp;taal=en" TargetMode="External"/><Relationship Id="rId126" Type="http://schemas.openxmlformats.org/officeDocument/2006/relationships/hyperlink" Target="https://osiris.utwente.nl/student/OnderwijsCatalogusSelect.do?selectie=cursus&amp;cursus=202100228&amp;collegejaar=2021&amp;taal=en" TargetMode="External"/><Relationship Id="rId147" Type="http://schemas.openxmlformats.org/officeDocument/2006/relationships/hyperlink" Target="https://osiris.utwente.nl/student/OnderwijsCatalogusSelect.do?selectie=cursus&amp;cursus=201500024&amp;collegejaar=2022&amp;taal=en" TargetMode="External"/><Relationship Id="rId168" Type="http://schemas.openxmlformats.org/officeDocument/2006/relationships/hyperlink" Target="https://osiris.utwente.nl/student/OnderwijsCatalogusSelect.do?selectie=cursus&amp;cursus=201900074&amp;collegejaar=2022&amp;taal=en" TargetMode="External"/><Relationship Id="rId8" Type="http://schemas.openxmlformats.org/officeDocument/2006/relationships/hyperlink" Target="https://osiris.utwente.nl/student/OnderwijsCatalogusSelect.do?selectie=cursus&amp;cursus=201700042&amp;collegejaar=2022&amp;taal=en" TargetMode="External"/><Relationship Id="rId51" Type="http://schemas.openxmlformats.org/officeDocument/2006/relationships/hyperlink" Target="https://osiris.utwente.nl/student/OnderwijsCatalogusSelect.do?selectie=cursus&amp;cursus=191137400&amp;collegejaar=2022&amp;taal=en" TargetMode="External"/><Relationship Id="rId72" Type="http://schemas.openxmlformats.org/officeDocument/2006/relationships/hyperlink" Target="https://osiris.utwente.nl/student/OnderwijsCatalogusSelect.do?selectie=cursus&amp;cursus=201600101&amp;collegejaar=2021&amp;taal=en" TargetMode="External"/><Relationship Id="rId93" Type="http://schemas.openxmlformats.org/officeDocument/2006/relationships/hyperlink" Target="https://osiris.utwente.nl/student/OnderwijsCatalogusSelect.do?selectie=cursus&amp;cursus=202100226&amp;collegejaar=2021&amp;taal=en" TargetMode="External"/><Relationship Id="rId98" Type="http://schemas.openxmlformats.org/officeDocument/2006/relationships/hyperlink" Target="https://osiris.utwente.nl/student/OnderwijsCatalogusSelect.do?selectie=cursus&amp;cursus=191531830&amp;collegejaar=2021&amp;taal=en" TargetMode="External"/><Relationship Id="rId121" Type="http://schemas.openxmlformats.org/officeDocument/2006/relationships/hyperlink" Target="https://osiris.utwente.nl/student/OnderwijsCatalogusSelect.do?selectie=cursus&amp;cursus=201900037&amp;collegejaar=2021&amp;taal=en" TargetMode="External"/><Relationship Id="rId142" Type="http://schemas.openxmlformats.org/officeDocument/2006/relationships/hyperlink" Target="https://osiris.utwente.nl/student/OnderwijsCatalogusSelect.do?selectie=cursus&amp;cursus=202000245&amp;collegejaar=2022&amp;taal=en" TargetMode="External"/><Relationship Id="rId163" Type="http://schemas.openxmlformats.org/officeDocument/2006/relationships/hyperlink" Target="https://osiris.utwente.nl/student/OnderwijsCatalogusSelect.do?selectie=cursus&amp;cursus=201200133&amp;collegejaar=2021&amp;taal=en" TargetMode="External"/><Relationship Id="rId3" Type="http://schemas.openxmlformats.org/officeDocument/2006/relationships/hyperlink" Target="https://osiris.utwente.nl/student/OnderwijsCatalogusSelect.do?selectie=cursus&amp;cursus=191121710&amp;collegejaar=2022&amp;taal=en" TargetMode="External"/><Relationship Id="rId25" Type="http://schemas.openxmlformats.org/officeDocument/2006/relationships/hyperlink" Target="https://osiris.utwente.nl/student/OnderwijsCatalogusSelect.do?selectie=cursus&amp;cursus=201900074&amp;collegejaar=2022&amp;taal=en" TargetMode="External"/><Relationship Id="rId46" Type="http://schemas.openxmlformats.org/officeDocument/2006/relationships/hyperlink" Target="https://osiris.utwente.nl/student/OnderwijsCatalogusSelect.do?selectie=cursus&amp;cursus=201900074&amp;collegejaar=2022&amp;taal=en" TargetMode="External"/><Relationship Id="rId67" Type="http://schemas.openxmlformats.org/officeDocument/2006/relationships/hyperlink" Target="https://osiris.utwente.nl/student/OnderwijsCatalogusSelect.do?selectie=cursus&amp;cursus=201900097&amp;collegejaar=2021&amp;taal=en" TargetMode="External"/><Relationship Id="rId116" Type="http://schemas.openxmlformats.org/officeDocument/2006/relationships/hyperlink" Target="https://osiris.utwente.nl/student/OnderwijsCatalogusSelect.do?selectie=cursus&amp;cursus=202100080&amp;collegejaar=2021&amp;taal=en" TargetMode="External"/><Relationship Id="rId137" Type="http://schemas.openxmlformats.org/officeDocument/2006/relationships/hyperlink" Target="https://osiris.utwente.nl/student/OnderwijsCatalogusSelect.do?selectie=cursus&amp;cursus=201300155&amp;collegejaar=2021&amp;taal=en" TargetMode="External"/><Relationship Id="rId158" Type="http://schemas.openxmlformats.org/officeDocument/2006/relationships/hyperlink" Target="https://osiris.utwente.nl/student/OnderwijsCatalogusSelect.do?selectie=cursus&amp;cursus=202001409&amp;collegejaar=2021&amp;taal=en" TargetMode="External"/><Relationship Id="rId20" Type="http://schemas.openxmlformats.org/officeDocument/2006/relationships/hyperlink" Target="https://osiris.utwente.nl/student/OnderwijsCatalogusSelect.do?selectie=cursus&amp;cursus=201600019&amp;collegejaar=2022&amp;taal=en" TargetMode="External"/><Relationship Id="rId41" Type="http://schemas.openxmlformats.org/officeDocument/2006/relationships/hyperlink" Target="https://osiris.utwente.nl/student/OnderwijsCatalogusSelect.do?selectie=cursus&amp;cursus=201400044&amp;collegejaar=2022&amp;taal=en" TargetMode="External"/><Relationship Id="rId62" Type="http://schemas.openxmlformats.org/officeDocument/2006/relationships/hyperlink" Target="https://osiris.utwente.nl/student/OnderwijsCatalogusSelect.do?selectie=cursus&amp;cursus=201900091&amp;collegejaar=2022&amp;taal=en" TargetMode="External"/><Relationship Id="rId83" Type="http://schemas.openxmlformats.org/officeDocument/2006/relationships/hyperlink" Target="https://osiris.utwente.nl/student/OnderwijsCatalogusSelect.do?selectie=cursus&amp;cursus=202000033&amp;collegejaar=2021&amp;taal=en" TargetMode="External"/><Relationship Id="rId88" Type="http://schemas.openxmlformats.org/officeDocument/2006/relationships/hyperlink" Target="https://osiris.utwente.nl/student/OnderwijsCatalogusSelect.do?selectie=cursus&amp;cursus=201400042&amp;collegejaar=2021&amp;taal=en" TargetMode="External"/><Relationship Id="rId111" Type="http://schemas.openxmlformats.org/officeDocument/2006/relationships/hyperlink" Target="https://osiris.utwente.nl/student/OnderwijsCatalogusSelect.do?selectie=cursus&amp;cursus=192850730&amp;collegejaar=2022&amp;taal=en" TargetMode="External"/><Relationship Id="rId132" Type="http://schemas.openxmlformats.org/officeDocument/2006/relationships/hyperlink" Target="https://osiris.utwente.nl/student/OnderwijsCatalogusSelect.do?selectie=cursus&amp;cursus=201400037&amp;collegejaar=2021&amp;taal=en" TargetMode="External"/><Relationship Id="rId153" Type="http://schemas.openxmlformats.org/officeDocument/2006/relationships/hyperlink" Target="https://osiris.utwente.nl/student/OnderwijsCatalogusSelect.do?selectie=cursus&amp;cursus=201600327&amp;collegejaar=2021&amp;taal=en" TargetMode="External"/><Relationship Id="rId174" Type="http://schemas.openxmlformats.org/officeDocument/2006/relationships/hyperlink" Target="https://osiris.utwente.nl/student/OnderwijsCatalogusSelect.do?selectie=cursus&amp;cursus=202001436&amp;collegejaar=2021&amp;taal=en" TargetMode="External"/><Relationship Id="rId179" Type="http://schemas.openxmlformats.org/officeDocument/2006/relationships/hyperlink" Target="https://osiris.utwente.nl/student/OnderwijsCatalogusSelect.do?selectie=cursus&amp;cursus=201000201&amp;collegejaar=2021&amp;taal=en" TargetMode="External"/><Relationship Id="rId15" Type="http://schemas.openxmlformats.org/officeDocument/2006/relationships/hyperlink" Target="https://osiris.utwente.nl/student/OnderwijsCatalogusSelect.do?selectie=cursus&amp;cursus=191121710&amp;collegejaar=2022&amp;taal=en" TargetMode="External"/><Relationship Id="rId36" Type="http://schemas.openxmlformats.org/officeDocument/2006/relationships/hyperlink" Target="https://osiris.utwente.nl/student/OnderwijsCatalogusSelect.do?selectie=cursus&amp;cursus=201900037&amp;collegejaar=2021&amp;taal=en" TargetMode="External"/><Relationship Id="rId57" Type="http://schemas.openxmlformats.org/officeDocument/2006/relationships/hyperlink" Target="https://osiris.utwente.nl/student/OnderwijsCatalogusSelect.do?selectie=cursus&amp;cursus=191157750&amp;collegejaar=2022&amp;taal=en" TargetMode="External"/><Relationship Id="rId106" Type="http://schemas.openxmlformats.org/officeDocument/2006/relationships/hyperlink" Target="https://osiris.utwente.nl/student/OnderwijsCatalogusSelect.do?selectie=cursus&amp;cursus=201800003&amp;collegejaar=2022&amp;taal=en" TargetMode="External"/><Relationship Id="rId127" Type="http://schemas.openxmlformats.org/officeDocument/2006/relationships/hyperlink" Target="https://osiris.utwente.nl/student/OnderwijsCatalogusSelect.do?selectie=cursus&amp;cursus=201800371&amp;collegejaar=2021&amp;taal=en" TargetMode="External"/><Relationship Id="rId10" Type="http://schemas.openxmlformats.org/officeDocument/2006/relationships/hyperlink" Target="https://osiris.utwente.nl/student/OnderwijsCatalogusSelect.do?selectie=cursus&amp;cursus=201400103&amp;collegejaar=2022&amp;taal=en" TargetMode="External"/><Relationship Id="rId31" Type="http://schemas.openxmlformats.org/officeDocument/2006/relationships/hyperlink" Target="https://osiris.utwente.nl/student/OnderwijsCatalogusSelect.do?selectie=cursus&amp;cursus=191141700&amp;collegejaar=2022&amp;taal=en" TargetMode="External"/><Relationship Id="rId52" Type="http://schemas.openxmlformats.org/officeDocument/2006/relationships/hyperlink" Target="https://osiris.utwente.nl/student/OnderwijsCatalogusSelect.do?selectie=cursus&amp;cursus=201900091&amp;collegejaar=2022&amp;taal=en" TargetMode="External"/><Relationship Id="rId73" Type="http://schemas.openxmlformats.org/officeDocument/2006/relationships/hyperlink" Target="https://osiris.utwente.nl/student/OnderwijsCatalogusSelect.do?selectie=cursus&amp;cursus=191141700&amp;collegejaar=2022&amp;taal=en" TargetMode="External"/><Relationship Id="rId78" Type="http://schemas.openxmlformats.org/officeDocument/2006/relationships/hyperlink" Target="https://osiris.utwente.nl/student/OnderwijsCatalogusSelect.do?selectie=cursus&amp;cursus=202000037&amp;collegejaar=2022&amp;taal=en" TargetMode="External"/><Relationship Id="rId94" Type="http://schemas.openxmlformats.org/officeDocument/2006/relationships/hyperlink" Target="https://osiris.utwente.nl/student/OnderwijsCatalogusSelect.do?selectie=cursus&amp;cursus=201900037&amp;collegejaar=2021&amp;taal=en" TargetMode="External"/><Relationship Id="rId99" Type="http://schemas.openxmlformats.org/officeDocument/2006/relationships/hyperlink" Target="https://osiris.utwente.nl/student/OnderwijsCatalogusSelect.do?selectie=cursus&amp;cursus=191155710&amp;collegejaar=2021&amp;taal=en" TargetMode="External"/><Relationship Id="rId101" Type="http://schemas.openxmlformats.org/officeDocument/2006/relationships/hyperlink" Target="https://osiris.utwente.nl/student/OnderwijsCatalogusSelect.do?selectie=cursus&amp;cursus=191820120&amp;collegejaar=2021&amp;taal=en" TargetMode="External"/><Relationship Id="rId122" Type="http://schemas.openxmlformats.org/officeDocument/2006/relationships/hyperlink" Target="https://osiris.utwente.nl/student/OnderwijsCatalogusSelect.do?selectie=cursus&amp;cursus=202200127&amp;collegejaar=2022&amp;taal=en" TargetMode="External"/><Relationship Id="rId143" Type="http://schemas.openxmlformats.org/officeDocument/2006/relationships/hyperlink" Target="https://osiris.utwente.nl/student/OnderwijsCatalogusSelect.do?selectie=cursus&amp;cursus=202001436&amp;collegejaar=2021&amp;taal=en" TargetMode="External"/><Relationship Id="rId148" Type="http://schemas.openxmlformats.org/officeDocument/2006/relationships/hyperlink" Target="https://osiris.utwente.nl/student/OnderwijsCatalogusSelect.do?selectie=cursus&amp;cursus=201900091&amp;collegejaar=2022&amp;taal=en" TargetMode="External"/><Relationship Id="rId164" Type="http://schemas.openxmlformats.org/officeDocument/2006/relationships/hyperlink" Target="https://osiris.utwente.nl/student/OnderwijsCatalogusSelect.do?selectie=cursus&amp;cursus=201800034&amp;collegejaar=2022&amp;taal=en" TargetMode="External"/><Relationship Id="rId169" Type="http://schemas.openxmlformats.org/officeDocument/2006/relationships/hyperlink" Target="https://osiris.utwente.nl/student/OnderwijsCatalogusSelect.do?selectie=cursus&amp;cursus=191150480&amp;collegejaar=2021&amp;taal=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utwente.nl/en/me/master_programme/programme-inform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P20"/>
  <sheetViews>
    <sheetView workbookViewId="0">
      <selection activeCell="B18" sqref="B18:D18"/>
    </sheetView>
  </sheetViews>
  <sheetFormatPr defaultRowHeight="15" x14ac:dyDescent="0.25"/>
  <sheetData>
    <row r="1" spans="1:16" x14ac:dyDescent="0.25">
      <c r="A1" s="232"/>
      <c r="B1" s="232"/>
      <c r="C1" s="232"/>
      <c r="D1" s="232"/>
      <c r="E1" s="232"/>
      <c r="F1" s="232"/>
      <c r="G1" s="232"/>
      <c r="H1" s="232"/>
      <c r="I1" s="232"/>
      <c r="J1" s="232"/>
      <c r="K1" s="232"/>
      <c r="L1" s="232"/>
      <c r="M1" s="232"/>
      <c r="N1" s="232"/>
      <c r="O1" s="232"/>
      <c r="P1" s="232"/>
    </row>
    <row r="2" spans="1:16" x14ac:dyDescent="0.25">
      <c r="A2" s="232"/>
      <c r="B2" s="269" t="s">
        <v>187</v>
      </c>
      <c r="C2" s="269"/>
      <c r="D2" s="269"/>
      <c r="E2" s="269"/>
      <c r="F2" s="269"/>
      <c r="G2" s="269"/>
      <c r="H2" s="269"/>
      <c r="I2" s="269"/>
      <c r="J2" s="269"/>
      <c r="K2" s="269"/>
      <c r="L2" s="269"/>
      <c r="M2" s="269"/>
      <c r="N2" s="269"/>
      <c r="O2" s="269"/>
      <c r="P2" s="232"/>
    </row>
    <row r="3" spans="1:16" x14ac:dyDescent="0.25">
      <c r="A3" s="232"/>
      <c r="B3" s="232"/>
      <c r="C3" s="232"/>
      <c r="D3" s="232"/>
      <c r="E3" s="232"/>
      <c r="F3" s="232"/>
      <c r="G3" s="232"/>
      <c r="H3" s="232"/>
      <c r="I3" s="232"/>
      <c r="J3" s="232"/>
      <c r="K3" s="232"/>
      <c r="L3" s="232"/>
      <c r="M3" s="232"/>
      <c r="N3" s="232"/>
      <c r="O3" s="232"/>
      <c r="P3" s="232"/>
    </row>
    <row r="4" spans="1:16" x14ac:dyDescent="0.25">
      <c r="A4" s="232"/>
      <c r="B4" s="233" t="s">
        <v>188</v>
      </c>
      <c r="C4" s="232" t="s">
        <v>189</v>
      </c>
      <c r="D4" s="232"/>
      <c r="E4" s="232"/>
      <c r="F4" s="232"/>
      <c r="G4" s="232"/>
      <c r="H4" s="232"/>
      <c r="I4" s="232"/>
      <c r="J4" s="232"/>
      <c r="K4" s="232"/>
      <c r="L4" s="232"/>
      <c r="M4" s="232"/>
      <c r="N4" s="232"/>
      <c r="O4" s="232"/>
      <c r="P4" s="232"/>
    </row>
    <row r="5" spans="1:16" x14ac:dyDescent="0.25">
      <c r="A5" s="232"/>
      <c r="B5" s="233" t="s">
        <v>190</v>
      </c>
      <c r="C5" s="232" t="s">
        <v>191</v>
      </c>
      <c r="D5" s="232"/>
      <c r="E5" s="232"/>
      <c r="F5" s="232"/>
      <c r="G5" s="232"/>
      <c r="H5" s="232"/>
      <c r="I5" s="232"/>
      <c r="J5" s="232"/>
      <c r="K5" s="232"/>
      <c r="L5" s="232"/>
      <c r="M5" s="232"/>
      <c r="N5" s="232"/>
      <c r="O5" s="232"/>
      <c r="P5" s="232"/>
    </row>
    <row r="6" spans="1:16" x14ac:dyDescent="0.25">
      <c r="A6" s="232"/>
      <c r="B6" s="232"/>
      <c r="C6" s="232"/>
      <c r="D6" s="232"/>
      <c r="E6" s="232"/>
      <c r="F6" s="232"/>
      <c r="G6" s="232"/>
      <c r="H6" s="232"/>
      <c r="I6" s="232"/>
      <c r="J6" s="232"/>
      <c r="K6" s="232"/>
      <c r="L6" s="232"/>
      <c r="M6" s="232"/>
      <c r="N6" s="232"/>
      <c r="O6" s="232"/>
      <c r="P6" s="232"/>
    </row>
    <row r="7" spans="1:16" s="231" customFormat="1" x14ac:dyDescent="0.25">
      <c r="A7" s="234"/>
      <c r="B7" s="270" t="s">
        <v>193</v>
      </c>
      <c r="C7" s="270"/>
      <c r="D7" s="270"/>
      <c r="E7" s="270"/>
      <c r="F7" s="270"/>
      <c r="G7" s="270"/>
      <c r="H7" s="270"/>
      <c r="I7" s="270"/>
      <c r="J7" s="270"/>
      <c r="K7" s="270"/>
      <c r="L7" s="270"/>
      <c r="M7" s="270"/>
      <c r="N7" s="270"/>
      <c r="O7" s="270"/>
      <c r="P7" s="234"/>
    </row>
    <row r="8" spans="1:16" s="231" customFormat="1" ht="45.75" customHeight="1" x14ac:dyDescent="0.25">
      <c r="A8" s="234"/>
      <c r="B8" s="271" t="s">
        <v>194</v>
      </c>
      <c r="C8" s="271"/>
      <c r="D8" s="271"/>
      <c r="E8" s="271"/>
      <c r="F8" s="271"/>
      <c r="G8" s="271"/>
      <c r="H8" s="271"/>
      <c r="I8" s="271"/>
      <c r="J8" s="271"/>
      <c r="K8" s="271"/>
      <c r="L8" s="271"/>
      <c r="M8" s="271"/>
      <c r="N8" s="271"/>
      <c r="O8" s="271"/>
      <c r="P8" s="234"/>
    </row>
    <row r="9" spans="1:16" s="231" customFormat="1" x14ac:dyDescent="0.25">
      <c r="A9" s="234"/>
      <c r="B9" s="234"/>
      <c r="C9" s="234"/>
      <c r="D9" s="234"/>
      <c r="E9" s="234"/>
      <c r="F9" s="234"/>
      <c r="G9" s="234"/>
      <c r="H9" s="234"/>
      <c r="I9" s="234"/>
      <c r="J9" s="234"/>
      <c r="K9" s="234"/>
      <c r="L9" s="234"/>
      <c r="M9" s="234"/>
      <c r="N9" s="234"/>
      <c r="O9" s="234"/>
      <c r="P9" s="234"/>
    </row>
    <row r="10" spans="1:16" s="231" customFormat="1" x14ac:dyDescent="0.25">
      <c r="A10" s="234"/>
      <c r="B10" s="270" t="s">
        <v>192</v>
      </c>
      <c r="C10" s="270"/>
      <c r="D10" s="270"/>
      <c r="E10" s="270"/>
      <c r="F10" s="270"/>
      <c r="G10" s="270"/>
      <c r="H10" s="270"/>
      <c r="I10" s="270"/>
      <c r="J10" s="270"/>
      <c r="K10" s="270"/>
      <c r="L10" s="270"/>
      <c r="M10" s="270"/>
      <c r="N10" s="270"/>
      <c r="O10" s="270"/>
      <c r="P10" s="234"/>
    </row>
    <row r="11" spans="1:16" s="231" customFormat="1" ht="181.5" customHeight="1" x14ac:dyDescent="0.25">
      <c r="A11" s="234"/>
      <c r="B11" s="271" t="s">
        <v>195</v>
      </c>
      <c r="C11" s="271"/>
      <c r="D11" s="271"/>
      <c r="E11" s="271"/>
      <c r="F11" s="271"/>
      <c r="G11" s="271"/>
      <c r="H11" s="271"/>
      <c r="I11" s="271"/>
      <c r="J11" s="271"/>
      <c r="K11" s="271"/>
      <c r="L11" s="271"/>
      <c r="M11" s="271"/>
      <c r="N11" s="271"/>
      <c r="O11" s="271"/>
      <c r="P11" s="234"/>
    </row>
    <row r="12" spans="1:16" s="231" customFormat="1" x14ac:dyDescent="0.25">
      <c r="A12" s="234"/>
      <c r="B12" s="234"/>
      <c r="C12" s="234"/>
      <c r="D12" s="234"/>
      <c r="E12" s="234"/>
      <c r="F12" s="234"/>
      <c r="G12" s="234"/>
      <c r="H12" s="234"/>
      <c r="I12" s="234"/>
      <c r="J12" s="234"/>
      <c r="K12" s="234"/>
      <c r="L12" s="234"/>
      <c r="M12" s="234"/>
      <c r="N12" s="234"/>
      <c r="O12" s="234"/>
      <c r="P12" s="234"/>
    </row>
    <row r="13" spans="1:16" x14ac:dyDescent="0.25">
      <c r="A13" s="232"/>
      <c r="B13" s="268" t="s">
        <v>196</v>
      </c>
      <c r="C13" s="268"/>
      <c r="D13" s="268"/>
      <c r="E13" s="268"/>
      <c r="F13" s="268"/>
      <c r="G13" s="268"/>
      <c r="H13" s="268"/>
      <c r="I13" s="268"/>
      <c r="J13" s="268"/>
      <c r="K13" s="268"/>
      <c r="L13" s="268"/>
      <c r="M13" s="268"/>
      <c r="N13" s="268"/>
      <c r="O13" s="268"/>
      <c r="P13" s="232"/>
    </row>
    <row r="14" spans="1:16" ht="106.5" customHeight="1" x14ac:dyDescent="0.25">
      <c r="A14" s="232"/>
      <c r="B14" s="271" t="s">
        <v>197</v>
      </c>
      <c r="C14" s="273"/>
      <c r="D14" s="273"/>
      <c r="E14" s="273"/>
      <c r="F14" s="273"/>
      <c r="G14" s="273"/>
      <c r="H14" s="273"/>
      <c r="I14" s="273"/>
      <c r="J14" s="273"/>
      <c r="K14" s="273"/>
      <c r="L14" s="273"/>
      <c r="M14" s="273"/>
      <c r="N14" s="273"/>
      <c r="O14" s="273"/>
      <c r="P14" s="232"/>
    </row>
    <row r="15" spans="1:16" x14ac:dyDescent="0.25">
      <c r="A15" s="232"/>
      <c r="B15" s="234"/>
      <c r="C15" s="232"/>
      <c r="D15" s="232"/>
      <c r="E15" s="232"/>
      <c r="F15" s="232"/>
      <c r="G15" s="232"/>
      <c r="H15" s="232"/>
      <c r="I15" s="232"/>
      <c r="J15" s="232"/>
      <c r="K15" s="232"/>
      <c r="L15" s="232"/>
      <c r="M15" s="232"/>
      <c r="N15" s="232"/>
      <c r="O15" s="232"/>
      <c r="P15" s="232"/>
    </row>
    <row r="16" spans="1:16" ht="15" customHeight="1" x14ac:dyDescent="0.25">
      <c r="A16" s="232"/>
      <c r="B16" s="270" t="s">
        <v>198</v>
      </c>
      <c r="C16" s="270"/>
      <c r="D16" s="270"/>
      <c r="E16" s="270"/>
      <c r="F16" s="270"/>
      <c r="G16" s="270"/>
      <c r="H16" s="270"/>
      <c r="I16" s="270"/>
      <c r="J16" s="270"/>
      <c r="K16" s="270"/>
      <c r="L16" s="270"/>
      <c r="M16" s="270"/>
      <c r="N16" s="270"/>
      <c r="O16" s="270"/>
      <c r="P16" s="232"/>
    </row>
    <row r="17" spans="1:16" ht="47.25" customHeight="1" x14ac:dyDescent="0.25">
      <c r="A17" s="232"/>
      <c r="B17" s="271" t="s">
        <v>199</v>
      </c>
      <c r="C17" s="271"/>
      <c r="D17" s="271"/>
      <c r="E17" s="271"/>
      <c r="F17" s="271"/>
      <c r="G17" s="271"/>
      <c r="H17" s="271"/>
      <c r="I17" s="271"/>
      <c r="J17" s="271"/>
      <c r="K17" s="271"/>
      <c r="L17" s="271"/>
      <c r="M17" s="271"/>
      <c r="N17" s="271"/>
      <c r="O17" s="271"/>
      <c r="P17" s="232"/>
    </row>
    <row r="18" spans="1:16" x14ac:dyDescent="0.25">
      <c r="A18" s="232"/>
      <c r="B18" s="272" t="s">
        <v>200</v>
      </c>
      <c r="C18" s="272"/>
      <c r="D18" s="272"/>
      <c r="E18" s="235"/>
      <c r="F18" s="232"/>
      <c r="G18" s="232"/>
      <c r="H18" s="232"/>
      <c r="I18" s="232"/>
      <c r="J18" s="232"/>
      <c r="K18" s="232"/>
      <c r="L18" s="232"/>
      <c r="M18" s="232"/>
      <c r="N18" s="232"/>
      <c r="O18" s="232"/>
      <c r="P18" s="232"/>
    </row>
    <row r="19" spans="1:16" x14ac:dyDescent="0.25">
      <c r="A19" s="232"/>
      <c r="B19" s="272" t="s">
        <v>202</v>
      </c>
      <c r="C19" s="272"/>
      <c r="D19" s="272"/>
      <c r="E19" s="235"/>
      <c r="F19" s="232"/>
      <c r="G19" s="232"/>
      <c r="H19" s="232"/>
      <c r="I19" s="232"/>
      <c r="J19" s="232"/>
      <c r="K19" s="232"/>
      <c r="L19" s="232"/>
      <c r="M19" s="232"/>
      <c r="N19" s="232"/>
      <c r="O19" s="232"/>
      <c r="P19" s="232"/>
    </row>
    <row r="20" spans="1:16" x14ac:dyDescent="0.25">
      <c r="A20" s="232"/>
      <c r="B20" s="232"/>
      <c r="C20" s="232"/>
      <c r="D20" s="232"/>
      <c r="E20" s="232"/>
      <c r="F20" s="232"/>
      <c r="G20" s="232"/>
      <c r="H20" s="232"/>
      <c r="I20" s="232"/>
      <c r="J20" s="232"/>
      <c r="K20" s="232"/>
      <c r="L20" s="232"/>
      <c r="M20" s="232"/>
      <c r="N20" s="232"/>
      <c r="O20" s="232"/>
      <c r="P20" s="232"/>
    </row>
  </sheetData>
  <sheetProtection algorithmName="SHA-512" hashValue="QzaBzNAlSGXt7vdXwU5bBqT/nwZNYY+twFgNDathpFR2P6j3PGNvg6kB63E2+VFiUirnyk0GIjMUDAIVICswcg==" saltValue="Z2eLhd7y8sJeZ1D2pvs78w==" spinCount="100000" sheet="1" objects="1" scenarios="1" selectLockedCells="1"/>
  <mergeCells count="11">
    <mergeCell ref="B18:D18"/>
    <mergeCell ref="B19:D19"/>
    <mergeCell ref="B14:O14"/>
    <mergeCell ref="B16:O16"/>
    <mergeCell ref="B17:O17"/>
    <mergeCell ref="B13:O13"/>
    <mergeCell ref="B2:O2"/>
    <mergeCell ref="B7:O7"/>
    <mergeCell ref="B8:O8"/>
    <mergeCell ref="B10:O10"/>
    <mergeCell ref="B11:O11"/>
  </mergeCells>
  <hyperlinks>
    <hyperlink ref="B18" r:id="rId1" display="Signing a document in Excel:" xr:uid="{00000000-0004-0000-0000-000000000000}"/>
    <hyperlink ref="B19" r:id="rId2" display="Signing a document in PDF: " xr:uid="{00000000-0004-0000-0000-000001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
  <sheetViews>
    <sheetView workbookViewId="0"/>
  </sheetViews>
  <sheetFormatPr defaultRowHeight="15" x14ac:dyDescent="0.25"/>
  <cols>
    <col min="1" max="1" width="16.42578125" bestFit="1" customWidth="1"/>
    <col min="2" max="2" width="12.140625" bestFit="1" customWidth="1"/>
    <col min="3" max="3" width="42.42578125" bestFit="1" customWidth="1"/>
  </cols>
  <sheetData>
    <row r="1" spans="1:4" x14ac:dyDescent="0.25">
      <c r="A1" t="s">
        <v>174</v>
      </c>
      <c r="B1" t="s">
        <v>47</v>
      </c>
      <c r="C1" t="s">
        <v>48</v>
      </c>
      <c r="D1" t="s">
        <v>1</v>
      </c>
    </row>
    <row r="2" spans="1:4" x14ac:dyDescent="0.25">
      <c r="A2">
        <v>1</v>
      </c>
      <c r="B2">
        <f>IF(IF(_xlfn.IFNA(MATCH($A$1,'Curriculum 2024-2025'!$A:$A,0),0)&gt;0,1,IF(_xlfn.IFNA(MATCH($A$1,'Curriculum 2024-2025'!$F:$F,0),0)&gt;0,2,IF(_xlfn.IFNA(MATCH($A$1,'Curriculum 2024-2025'!$K:$K,0),0)&gt;0,3,0)))=1,INDEX('Curriculum 2024-2025'!$A:$A,_xlfn.IFNA(MATCH($A$1,'Curriculum 2024-2025'!$A:$A,0),_xlfn.IFNA(MATCH($A$1,'Curriculum 2024-2025'!$F:$F,0),MATCH($A$1,'Curriculum 2024-2025'!$K:$K,0)))+2+$A2),IF(IF(_xlfn.IFNA(MATCH($A$1,'Curriculum 2024-2025'!$A:$A,0),0)&gt;0,1,IF(_xlfn.IFNA(MATCH($A$1,'Curriculum 2024-2025'!$F:$F,0),0)&gt;0,2,IF(_xlfn.IFNA(MATCH($A$1,'Curriculum 2024-2025'!$K:$K,0),0)&gt;0,3,0)))=2,INDEX('Curriculum 2024-2025'!$F:$F,_xlfn.IFNA(MATCH($A$1,'Curriculum 2024-2025'!$A:$A,0),_xlfn.IFNA(MATCH($A$1,'Curriculum 2024-2025'!$F:$F,0),MATCH($A$1,'Curriculum 2024-2025'!$K:$K,0)))+2+$A2),IF(IF(_xlfn.IFNA(MATCH($A$1,'Curriculum 2024-2025'!$A:$A,0),0)&gt;0,1,IF(_xlfn.IFNA(MATCH($A$1,'Curriculum 2024-2025'!$F:$F,0),0)&gt;0,2,IF(_xlfn.IFNA(MATCH($A$1,'Curriculum 2024-2025'!$K:$K,0),0)&gt;0,3,0)))=3,INDEX('Curriculum 2024-2025'!$K:$K,_xlfn.IFNA(MATCH($A$1,'Curriculum 2024-2025'!$A:$A,0),_xlfn.IFNA(MATCH($A$1,'Curriculum 2024-2025'!$F:$F,0),MATCH($A$1,'Curriculum 2024-2025'!$K:$K,0)))+2+$A2),"")))</f>
        <v>191158500</v>
      </c>
      <c r="C2" t="str">
        <f>IF(IF(_xlfn.IFNA(MATCH($A$1,'Curriculum 2024-2025'!$A:$A,0),0)&gt;0,1,IF(_xlfn.IFNA(MATCH($A$1,'Curriculum 2024-2025'!$F:$F,0),0)&gt;0,2,IF(_xlfn.IFNA(MATCH($A$1,'Curriculum 2024-2025'!$K:$K,0),0)&gt;0,3,0)))=1,INDEX('Curriculum 2024-2025'!$B:$B,_xlfn.IFNA(MATCH($A$1,'Curriculum 2024-2025'!$A:$A,0),_xlfn.IFNA(MATCH($A$1,'Curriculum 2024-2025'!$F:$F,0),MATCH($A$1,'Curriculum 2024-2025'!$K:$K,0)))+2+$A2),IF(IF(_xlfn.IFNA(MATCH($A$1,'Curriculum 2024-2025'!$A:$A,0),0)&gt;0,1,IF(_xlfn.IFNA(MATCH($A$1,'Curriculum 2024-2025'!$F:$F,0),0)&gt;0,2,IF(_xlfn.IFNA(MATCH($A$1,'Curriculum 2024-2025'!$K:$K,0),0)&gt;0,3,0)))=2,INDEX('Curriculum 2024-2025'!$G:$G,_xlfn.IFNA(MATCH($A$1,'Curriculum 2024-2025'!$A:$A,0),_xlfn.IFNA(MATCH($A$1,'Curriculum 2024-2025'!$F:$F,0),MATCH($A$1,'Curriculum 2024-2025'!$K:$K,0)))+2+$A2),IF(IF(_xlfn.IFNA(MATCH($A$1,'Curriculum 2024-2025'!$A:$A,0),0)&gt;0,1,IF(_xlfn.IFNA(MATCH($A$1,'Curriculum 2024-2025'!$F:$F,0),0)&gt;0,2,IF(_xlfn.IFNA(MATCH($A$1,'Curriculum 2024-2025'!$K:$K,0),0)&gt;0,3,0)))=3,INDEX('Curriculum 2024-2025'!$L:$L,_xlfn.IFNA(MATCH($A$1,'Curriculum 2024-2025'!$A:$A,0),_xlfn.IFNA(MATCH($A$1,'Curriculum 2024-2025'!$F:$F,0),MATCH($A$1,'Curriculum 2024-2025'!$K:$K,0)))+2+$A2),"")))</f>
        <v>Advanced Programming in Engineering</v>
      </c>
      <c r="D2">
        <v>5</v>
      </c>
    </row>
    <row r="3" spans="1:4" x14ac:dyDescent="0.25">
      <c r="A3">
        <v>2</v>
      </c>
      <c r="B3">
        <f>IF(IF(_xlfn.IFNA(MATCH($A$1,'Curriculum 2024-2025'!$A:$A,0),0)&gt;0,1,IF(_xlfn.IFNA(MATCH($A$1,'Curriculum 2024-2025'!$F:$F,0),0)&gt;0,2,IF(_xlfn.IFNA(MATCH($A$1,'Curriculum 2024-2025'!$K:$K,0),0)&gt;0,3,0)))=1,INDEX('Curriculum 2024-2025'!$A:$A,_xlfn.IFNA(MATCH($A$1,'Curriculum 2024-2025'!$A:$A,0),_xlfn.IFNA(MATCH($A$1,'Curriculum 2024-2025'!$F:$F,0),MATCH($A$1,'Curriculum 2024-2025'!$K:$K,0)))+2+$A3),IF(IF(_xlfn.IFNA(MATCH($A$1,'Curriculum 2024-2025'!$A:$A,0),0)&gt;0,1,IF(_xlfn.IFNA(MATCH($A$1,'Curriculum 2024-2025'!$F:$F,0),0)&gt;0,2,IF(_xlfn.IFNA(MATCH($A$1,'Curriculum 2024-2025'!$K:$K,0),0)&gt;0,3,0)))=2,INDEX('Curriculum 2024-2025'!$F:$F,_xlfn.IFNA(MATCH($A$1,'Curriculum 2024-2025'!$A:$A,0),_xlfn.IFNA(MATCH($A$1,'Curriculum 2024-2025'!$F:$F,0),MATCH($A$1,'Curriculum 2024-2025'!$K:$K,0)))+2+$A3),IF(IF(_xlfn.IFNA(MATCH($A$1,'Curriculum 2024-2025'!$A:$A,0),0)&gt;0,1,IF(_xlfn.IFNA(MATCH($A$1,'Curriculum 2024-2025'!$F:$F,0),0)&gt;0,2,IF(_xlfn.IFNA(MATCH($A$1,'Curriculum 2024-2025'!$K:$K,0),0)&gt;0,3,0)))=3,INDEX('Curriculum 2024-2025'!$K:$K,_xlfn.IFNA(MATCH($A$1,'Curriculum 2024-2025'!$A:$A,0),_xlfn.IFNA(MATCH($A$1,'Curriculum 2024-2025'!$F:$F,0),MATCH($A$1,'Curriculum 2024-2025'!$K:$K,0)))+2+$A3),"")))</f>
        <v>201800102</v>
      </c>
      <c r="C3" t="str">
        <f>IF(IF(_xlfn.IFNA(MATCH($A$1,'Curriculum 2024-2025'!$A:$A,0),0)&gt;0,1,IF(_xlfn.IFNA(MATCH($A$1,'Curriculum 2024-2025'!$F:$F,0),0)&gt;0,2,IF(_xlfn.IFNA(MATCH($A$1,'Curriculum 2024-2025'!$K:$K,0),0)&gt;0,3,0)))=1,INDEX('Curriculum 2024-2025'!$B:$B,_xlfn.IFNA(MATCH($A$1,'Curriculum 2024-2025'!$A:$A,0),_xlfn.IFNA(MATCH($A$1,'Curriculum 2024-2025'!$F:$F,0),MATCH($A$1,'Curriculum 2024-2025'!$K:$K,0)))+2+$A3),IF(IF(_xlfn.IFNA(MATCH($A$1,'Curriculum 2024-2025'!$A:$A,0),0)&gt;0,1,IF(_xlfn.IFNA(MATCH($A$1,'Curriculum 2024-2025'!$F:$F,0),0)&gt;0,2,IF(_xlfn.IFNA(MATCH($A$1,'Curriculum 2024-2025'!$K:$K,0),0)&gt;0,3,0)))=2,INDEX('Curriculum 2024-2025'!$G:$G,_xlfn.IFNA(MATCH($A$1,'Curriculum 2024-2025'!$A:$A,0),_xlfn.IFNA(MATCH($A$1,'Curriculum 2024-2025'!$F:$F,0),MATCH($A$1,'Curriculum 2024-2025'!$K:$K,0)))+2+$A3),IF(IF(_xlfn.IFNA(MATCH($A$1,'Curriculum 2024-2025'!$A:$A,0),0)&gt;0,1,IF(_xlfn.IFNA(MATCH($A$1,'Curriculum 2024-2025'!$F:$F,0),0)&gt;0,2,IF(_xlfn.IFNA(MATCH($A$1,'Curriculum 2024-2025'!$K:$K,0),0)&gt;0,3,0)))=3,INDEX('Curriculum 2024-2025'!$L:$L,_xlfn.IFNA(MATCH($A$1,'Curriculum 2024-2025'!$A:$A,0),_xlfn.IFNA(MATCH($A$1,'Curriculum 2024-2025'!$F:$F,0),MATCH($A$1,'Curriculum 2024-2025'!$K:$K,0)))+2+$A3),"")))</f>
        <v>Basics for Process Simulation</v>
      </c>
      <c r="D3">
        <v>5</v>
      </c>
    </row>
    <row r="4" spans="1:4" x14ac:dyDescent="0.25">
      <c r="A4">
        <v>3</v>
      </c>
      <c r="B4">
        <f>IF(IF(_xlfn.IFNA(MATCH($A$1,'Curriculum 2024-2025'!$A:$A,0),0)&gt;0,1,IF(_xlfn.IFNA(MATCH($A$1,'Curriculum 2024-2025'!$F:$F,0),0)&gt;0,2,IF(_xlfn.IFNA(MATCH($A$1,'Curriculum 2024-2025'!$K:$K,0),0)&gt;0,3,0)))=1,INDEX('Curriculum 2024-2025'!$A:$A,_xlfn.IFNA(MATCH($A$1,'Curriculum 2024-2025'!$A:$A,0),_xlfn.IFNA(MATCH($A$1,'Curriculum 2024-2025'!$F:$F,0),MATCH($A$1,'Curriculum 2024-2025'!$K:$K,0)))+2+$A4),IF(IF(_xlfn.IFNA(MATCH($A$1,'Curriculum 2024-2025'!$A:$A,0),0)&gt;0,1,IF(_xlfn.IFNA(MATCH($A$1,'Curriculum 2024-2025'!$F:$F,0),0)&gt;0,2,IF(_xlfn.IFNA(MATCH($A$1,'Curriculum 2024-2025'!$K:$K,0),0)&gt;0,3,0)))=2,INDEX('Curriculum 2024-2025'!$F:$F,_xlfn.IFNA(MATCH($A$1,'Curriculum 2024-2025'!$A:$A,0),_xlfn.IFNA(MATCH($A$1,'Curriculum 2024-2025'!$F:$F,0),MATCH($A$1,'Curriculum 2024-2025'!$K:$K,0)))+2+$A4),IF(IF(_xlfn.IFNA(MATCH($A$1,'Curriculum 2024-2025'!$A:$A,0),0)&gt;0,1,IF(_xlfn.IFNA(MATCH($A$1,'Curriculum 2024-2025'!$F:$F,0),0)&gt;0,2,IF(_xlfn.IFNA(MATCH($A$1,'Curriculum 2024-2025'!$K:$K,0),0)&gt;0,3,0)))=3,INDEX('Curriculum 2024-2025'!$K:$K,_xlfn.IFNA(MATCH($A$1,'Curriculum 2024-2025'!$A:$A,0),_xlfn.IFNA(MATCH($A$1,'Curriculum 2024-2025'!$F:$F,0),MATCH($A$1,'Curriculum 2024-2025'!$K:$K,0)))+2+$A4),"")))</f>
        <v>191124310</v>
      </c>
      <c r="C4" t="str">
        <f>IF(IF(_xlfn.IFNA(MATCH($A$1,'Curriculum 2024-2025'!$A:$A,0),0)&gt;0,1,IF(_xlfn.IFNA(MATCH($A$1,'Curriculum 2024-2025'!$F:$F,0),0)&gt;0,2,IF(_xlfn.IFNA(MATCH($A$1,'Curriculum 2024-2025'!$K:$K,0),0)&gt;0,3,0)))=1,INDEX('Curriculum 2024-2025'!$B:$B,_xlfn.IFNA(MATCH($A$1,'Curriculum 2024-2025'!$A:$A,0),_xlfn.IFNA(MATCH($A$1,'Curriculum 2024-2025'!$F:$F,0),MATCH($A$1,'Curriculum 2024-2025'!$K:$K,0)))+2+$A4),IF(IF(_xlfn.IFNA(MATCH($A$1,'Curriculum 2024-2025'!$A:$A,0),0)&gt;0,1,IF(_xlfn.IFNA(MATCH($A$1,'Curriculum 2024-2025'!$F:$F,0),0)&gt;0,2,IF(_xlfn.IFNA(MATCH($A$1,'Curriculum 2024-2025'!$K:$K,0),0)&gt;0,3,0)))=2,INDEX('Curriculum 2024-2025'!$G:$G,_xlfn.IFNA(MATCH($A$1,'Curriculum 2024-2025'!$A:$A,0),_xlfn.IFNA(MATCH($A$1,'Curriculum 2024-2025'!$F:$F,0),MATCH($A$1,'Curriculum 2024-2025'!$K:$K,0)))+2+$A4),IF(IF(_xlfn.IFNA(MATCH($A$1,'Curriculum 2024-2025'!$A:$A,0),0)&gt;0,1,IF(_xlfn.IFNA(MATCH($A$1,'Curriculum 2024-2025'!$F:$F,0),0)&gt;0,2,IF(_xlfn.IFNA(MATCH($A$1,'Curriculum 2024-2025'!$K:$K,0),0)&gt;0,3,0)))=3,INDEX('Curriculum 2024-2025'!$L:$L,_xlfn.IFNA(MATCH($A$1,'Curriculum 2024-2025'!$A:$A,0),_xlfn.IFNA(MATCH($A$1,'Curriculum 2024-2025'!$F:$F,0),MATCH($A$1,'Curriculum 2024-2025'!$K:$K,0)))+2+$A4),"")))</f>
        <v>CAD/CAM - research</v>
      </c>
      <c r="D4">
        <v>5</v>
      </c>
    </row>
    <row r="5" spans="1:4" x14ac:dyDescent="0.25">
      <c r="A5">
        <v>4</v>
      </c>
      <c r="B5">
        <f>IF(IF(_xlfn.IFNA(MATCH($A$1,'Curriculum 2024-2025'!$A:$A,0),0)&gt;0,1,IF(_xlfn.IFNA(MATCH($A$1,'Curriculum 2024-2025'!$F:$F,0),0)&gt;0,2,IF(_xlfn.IFNA(MATCH($A$1,'Curriculum 2024-2025'!$K:$K,0),0)&gt;0,3,0)))=1,INDEX('Curriculum 2024-2025'!$A:$A,_xlfn.IFNA(MATCH($A$1,'Curriculum 2024-2025'!$A:$A,0),_xlfn.IFNA(MATCH($A$1,'Curriculum 2024-2025'!$F:$F,0),MATCH($A$1,'Curriculum 2024-2025'!$K:$K,0)))+2+$A5),IF(IF(_xlfn.IFNA(MATCH($A$1,'Curriculum 2024-2025'!$A:$A,0),0)&gt;0,1,IF(_xlfn.IFNA(MATCH($A$1,'Curriculum 2024-2025'!$F:$F,0),0)&gt;0,2,IF(_xlfn.IFNA(MATCH($A$1,'Curriculum 2024-2025'!$K:$K,0),0)&gt;0,3,0)))=2,INDEX('Curriculum 2024-2025'!$F:$F,_xlfn.IFNA(MATCH($A$1,'Curriculum 2024-2025'!$A:$A,0),_xlfn.IFNA(MATCH($A$1,'Curriculum 2024-2025'!$F:$F,0),MATCH($A$1,'Curriculum 2024-2025'!$K:$K,0)))+2+$A5),IF(IF(_xlfn.IFNA(MATCH($A$1,'Curriculum 2024-2025'!$A:$A,0),0)&gt;0,1,IF(_xlfn.IFNA(MATCH($A$1,'Curriculum 2024-2025'!$F:$F,0),0)&gt;0,2,IF(_xlfn.IFNA(MATCH($A$1,'Curriculum 2024-2025'!$K:$K,0),0)&gt;0,3,0)))=3,INDEX('Curriculum 2024-2025'!$K:$K,_xlfn.IFNA(MATCH($A$1,'Curriculum 2024-2025'!$A:$A,0),_xlfn.IFNA(MATCH($A$1,'Curriculum 2024-2025'!$F:$F,0),MATCH($A$1,'Curriculum 2024-2025'!$K:$K,0)))+2+$A5),"")))</f>
        <v>192850960</v>
      </c>
      <c r="C5" t="str">
        <f>IF(IF(_xlfn.IFNA(MATCH($A$1,'Curriculum 2024-2025'!$A:$A,0),0)&gt;0,1,IF(_xlfn.IFNA(MATCH($A$1,'Curriculum 2024-2025'!$F:$F,0),0)&gt;0,2,IF(_xlfn.IFNA(MATCH($A$1,'Curriculum 2024-2025'!$K:$K,0),0)&gt;0,3,0)))=1,INDEX('Curriculum 2024-2025'!$B:$B,_xlfn.IFNA(MATCH($A$1,'Curriculum 2024-2025'!$A:$A,0),_xlfn.IFNA(MATCH($A$1,'Curriculum 2024-2025'!$F:$F,0),MATCH($A$1,'Curriculum 2024-2025'!$K:$K,0)))+2+$A5),IF(IF(_xlfn.IFNA(MATCH($A$1,'Curriculum 2024-2025'!$A:$A,0),0)&gt;0,1,IF(_xlfn.IFNA(MATCH($A$1,'Curriculum 2024-2025'!$F:$F,0),0)&gt;0,2,IF(_xlfn.IFNA(MATCH($A$1,'Curriculum 2024-2025'!$K:$K,0),0)&gt;0,3,0)))=2,INDEX('Curriculum 2024-2025'!$G:$G,_xlfn.IFNA(MATCH($A$1,'Curriculum 2024-2025'!$A:$A,0),_xlfn.IFNA(MATCH($A$1,'Curriculum 2024-2025'!$F:$F,0),MATCH($A$1,'Curriculum 2024-2025'!$K:$K,0)))+2+$A5),IF(IF(_xlfn.IFNA(MATCH($A$1,'Curriculum 2024-2025'!$A:$A,0),0)&gt;0,1,IF(_xlfn.IFNA(MATCH($A$1,'Curriculum 2024-2025'!$F:$F,0),0)&gt;0,2,IF(_xlfn.IFNA(MATCH($A$1,'Curriculum 2024-2025'!$K:$K,0),0)&gt;0,3,0)))=3,INDEX('Curriculum 2024-2025'!$L:$L,_xlfn.IFNA(MATCH($A$1,'Curriculum 2024-2025'!$A:$A,0),_xlfn.IFNA(MATCH($A$1,'Curriculum 2024-2025'!$F:$F,0),MATCH($A$1,'Curriculum 2024-2025'!$K:$K,0)))+2+$A5),"")))</f>
        <v>Intellectual Property in Product Development</v>
      </c>
      <c r="D5">
        <v>5</v>
      </c>
    </row>
    <row r="6" spans="1:4" x14ac:dyDescent="0.25">
      <c r="A6">
        <v>5</v>
      </c>
      <c r="B6">
        <f>IF(IF(_xlfn.IFNA(MATCH($A$1,'Curriculum 2024-2025'!$A:$A,0),0)&gt;0,1,IF(_xlfn.IFNA(MATCH($A$1,'Curriculum 2024-2025'!$F:$F,0),0)&gt;0,2,IF(_xlfn.IFNA(MATCH($A$1,'Curriculum 2024-2025'!$K:$K,0),0)&gt;0,3,0)))=1,INDEX('Curriculum 2024-2025'!$A:$A,_xlfn.IFNA(MATCH($A$1,'Curriculum 2024-2025'!$A:$A,0),_xlfn.IFNA(MATCH($A$1,'Curriculum 2024-2025'!$F:$F,0),MATCH($A$1,'Curriculum 2024-2025'!$K:$K,0)))+2+$A6),IF(IF(_xlfn.IFNA(MATCH($A$1,'Curriculum 2024-2025'!$A:$A,0),0)&gt;0,1,IF(_xlfn.IFNA(MATCH($A$1,'Curriculum 2024-2025'!$F:$F,0),0)&gt;0,2,IF(_xlfn.IFNA(MATCH($A$1,'Curriculum 2024-2025'!$K:$K,0),0)&gt;0,3,0)))=2,INDEX('Curriculum 2024-2025'!$F:$F,_xlfn.IFNA(MATCH($A$1,'Curriculum 2024-2025'!$A:$A,0),_xlfn.IFNA(MATCH($A$1,'Curriculum 2024-2025'!$F:$F,0),MATCH($A$1,'Curriculum 2024-2025'!$K:$K,0)))+2+$A6),IF(IF(_xlfn.IFNA(MATCH($A$1,'Curriculum 2024-2025'!$A:$A,0),0)&gt;0,1,IF(_xlfn.IFNA(MATCH($A$1,'Curriculum 2024-2025'!$F:$F,0),0)&gt;0,2,IF(_xlfn.IFNA(MATCH($A$1,'Curriculum 2024-2025'!$K:$K,0),0)&gt;0,3,0)))=3,INDEX('Curriculum 2024-2025'!$K:$K,_xlfn.IFNA(MATCH($A$1,'Curriculum 2024-2025'!$A:$A,0),_xlfn.IFNA(MATCH($A$1,'Curriculum 2024-2025'!$F:$F,0),MATCH($A$1,'Curriculum 2024-2025'!$K:$K,0)))+2+$A6),"")))</f>
        <v>202300338</v>
      </c>
      <c r="C6" t="str">
        <f>IF(IF(_xlfn.IFNA(MATCH($A$1,'Curriculum 2024-2025'!$A:$A,0),0)&gt;0,1,IF(_xlfn.IFNA(MATCH($A$1,'Curriculum 2024-2025'!$F:$F,0),0)&gt;0,2,IF(_xlfn.IFNA(MATCH($A$1,'Curriculum 2024-2025'!$K:$K,0),0)&gt;0,3,0)))=1,INDEX('Curriculum 2024-2025'!$B:$B,_xlfn.IFNA(MATCH($A$1,'Curriculum 2024-2025'!$A:$A,0),_xlfn.IFNA(MATCH($A$1,'Curriculum 2024-2025'!$F:$F,0),MATCH($A$1,'Curriculum 2024-2025'!$K:$K,0)))+2+$A6),IF(IF(_xlfn.IFNA(MATCH($A$1,'Curriculum 2024-2025'!$A:$A,0),0)&gt;0,1,IF(_xlfn.IFNA(MATCH($A$1,'Curriculum 2024-2025'!$F:$F,0),0)&gt;0,2,IF(_xlfn.IFNA(MATCH($A$1,'Curriculum 2024-2025'!$K:$K,0),0)&gt;0,3,0)))=2,INDEX('Curriculum 2024-2025'!$G:$G,_xlfn.IFNA(MATCH($A$1,'Curriculum 2024-2025'!$A:$A,0),_xlfn.IFNA(MATCH($A$1,'Curriculum 2024-2025'!$F:$F,0),MATCH($A$1,'Curriculum 2024-2025'!$K:$K,0)))+2+$A6),IF(IF(_xlfn.IFNA(MATCH($A$1,'Curriculum 2024-2025'!$A:$A,0),0)&gt;0,1,IF(_xlfn.IFNA(MATCH($A$1,'Curriculum 2024-2025'!$F:$F,0),0)&gt;0,2,IF(_xlfn.IFNA(MATCH($A$1,'Curriculum 2024-2025'!$K:$K,0),0)&gt;0,3,0)))=3,INDEX('Curriculum 2024-2025'!$L:$L,_xlfn.IFNA(MATCH($A$1,'Curriculum 2024-2025'!$A:$A,0),_xlfn.IFNA(MATCH($A$1,'Curriculum 2024-2025'!$F:$F,0),MATCH($A$1,'Curriculum 2024-2025'!$K:$K,0)))+2+$A6),"")))</f>
        <v>Introduction to Humanitarian Engineering</v>
      </c>
      <c r="D6">
        <v>5</v>
      </c>
    </row>
    <row r="7" spans="1:4" x14ac:dyDescent="0.25">
      <c r="A7">
        <v>6</v>
      </c>
      <c r="B7">
        <f>IF(IF(_xlfn.IFNA(MATCH($A$1,'Curriculum 2024-2025'!$A:$A,0),0)&gt;0,1,IF(_xlfn.IFNA(MATCH($A$1,'Curriculum 2024-2025'!$F:$F,0),0)&gt;0,2,IF(_xlfn.IFNA(MATCH($A$1,'Curriculum 2024-2025'!$K:$K,0),0)&gt;0,3,0)))=1,INDEX('Curriculum 2024-2025'!$A:$A,_xlfn.IFNA(MATCH($A$1,'Curriculum 2024-2025'!$A:$A,0),_xlfn.IFNA(MATCH($A$1,'Curriculum 2024-2025'!$F:$F,0),MATCH($A$1,'Curriculum 2024-2025'!$K:$K,0)))+2+$A7),IF(IF(_xlfn.IFNA(MATCH($A$1,'Curriculum 2024-2025'!$A:$A,0),0)&gt;0,1,IF(_xlfn.IFNA(MATCH($A$1,'Curriculum 2024-2025'!$F:$F,0),0)&gt;0,2,IF(_xlfn.IFNA(MATCH($A$1,'Curriculum 2024-2025'!$K:$K,0),0)&gt;0,3,0)))=2,INDEX('Curriculum 2024-2025'!$F:$F,_xlfn.IFNA(MATCH($A$1,'Curriculum 2024-2025'!$A:$A,0),_xlfn.IFNA(MATCH($A$1,'Curriculum 2024-2025'!$F:$F,0),MATCH($A$1,'Curriculum 2024-2025'!$K:$K,0)))+2+$A7),IF(IF(_xlfn.IFNA(MATCH($A$1,'Curriculum 2024-2025'!$A:$A,0),0)&gt;0,1,IF(_xlfn.IFNA(MATCH($A$1,'Curriculum 2024-2025'!$F:$F,0),0)&gt;0,2,IF(_xlfn.IFNA(MATCH($A$1,'Curriculum 2024-2025'!$K:$K,0),0)&gt;0,3,0)))=3,INDEX('Curriculum 2024-2025'!$K:$K,_xlfn.IFNA(MATCH($A$1,'Curriculum 2024-2025'!$A:$A,0),_xlfn.IFNA(MATCH($A$1,'Curriculum 2024-2025'!$F:$F,0),MATCH($A$1,'Curriculum 2024-2025'!$K:$K,0)))+2+$A7),"")))</f>
        <v>201600241</v>
      </c>
      <c r="C7" t="str">
        <f>IF(IF(_xlfn.IFNA(MATCH($A$1,'Curriculum 2024-2025'!$A:$A,0),0)&gt;0,1,IF(_xlfn.IFNA(MATCH($A$1,'Curriculum 2024-2025'!$F:$F,0),0)&gt;0,2,IF(_xlfn.IFNA(MATCH($A$1,'Curriculum 2024-2025'!$K:$K,0),0)&gt;0,3,0)))=1,INDEX('Curriculum 2024-2025'!$B:$B,_xlfn.IFNA(MATCH($A$1,'Curriculum 2024-2025'!$A:$A,0),_xlfn.IFNA(MATCH($A$1,'Curriculum 2024-2025'!$F:$F,0),MATCH($A$1,'Curriculum 2024-2025'!$K:$K,0)))+2+$A7),IF(IF(_xlfn.IFNA(MATCH($A$1,'Curriculum 2024-2025'!$A:$A,0),0)&gt;0,1,IF(_xlfn.IFNA(MATCH($A$1,'Curriculum 2024-2025'!$F:$F,0),0)&gt;0,2,IF(_xlfn.IFNA(MATCH($A$1,'Curriculum 2024-2025'!$K:$K,0),0)&gt;0,3,0)))=2,INDEX('Curriculum 2024-2025'!$G:$G,_xlfn.IFNA(MATCH($A$1,'Curriculum 2024-2025'!$A:$A,0),_xlfn.IFNA(MATCH($A$1,'Curriculum 2024-2025'!$F:$F,0),MATCH($A$1,'Curriculum 2024-2025'!$K:$K,0)))+2+$A7),IF(IF(_xlfn.IFNA(MATCH($A$1,'Curriculum 2024-2025'!$A:$A,0),0)&gt;0,1,IF(_xlfn.IFNA(MATCH($A$1,'Curriculum 2024-2025'!$F:$F,0),0)&gt;0,2,IF(_xlfn.IFNA(MATCH($A$1,'Curriculum 2024-2025'!$K:$K,0),0)&gt;0,3,0)))=3,INDEX('Curriculum 2024-2025'!$L:$L,_xlfn.IFNA(MATCH($A$1,'Curriculum 2024-2025'!$A:$A,0),_xlfn.IFNA(MATCH($A$1,'Curriculum 2024-2025'!$F:$F,0),MATCH($A$1,'Curriculum 2024-2025'!$K:$K,0)))+2+$A7),"")))</f>
        <v>Multigrid/Multilevel Scientific Computing</v>
      </c>
      <c r="D7">
        <v>5</v>
      </c>
    </row>
    <row r="8" spans="1:4" x14ac:dyDescent="0.25">
      <c r="A8">
        <v>7</v>
      </c>
      <c r="B8">
        <f>IF(IF(_xlfn.IFNA(MATCH($A$1,'Curriculum 2024-2025'!$A:$A,0),0)&gt;0,1,IF(_xlfn.IFNA(MATCH($A$1,'Curriculum 2024-2025'!$F:$F,0),0)&gt;0,2,IF(_xlfn.IFNA(MATCH($A$1,'Curriculum 2024-2025'!$K:$K,0),0)&gt;0,3,0)))=1,INDEX('Curriculum 2024-2025'!$A:$A,_xlfn.IFNA(MATCH($A$1,'Curriculum 2024-2025'!$A:$A,0),_xlfn.IFNA(MATCH($A$1,'Curriculum 2024-2025'!$F:$F,0),MATCH($A$1,'Curriculum 2024-2025'!$K:$K,0)))+2+$A8),IF(IF(_xlfn.IFNA(MATCH($A$1,'Curriculum 2024-2025'!$A:$A,0),0)&gt;0,1,IF(_xlfn.IFNA(MATCH($A$1,'Curriculum 2024-2025'!$F:$F,0),0)&gt;0,2,IF(_xlfn.IFNA(MATCH($A$1,'Curriculum 2024-2025'!$K:$K,0),0)&gt;0,3,0)))=2,INDEX('Curriculum 2024-2025'!$F:$F,_xlfn.IFNA(MATCH($A$1,'Curriculum 2024-2025'!$A:$A,0),_xlfn.IFNA(MATCH($A$1,'Curriculum 2024-2025'!$F:$F,0),MATCH($A$1,'Curriculum 2024-2025'!$K:$K,0)))+2+$A8),IF(IF(_xlfn.IFNA(MATCH($A$1,'Curriculum 2024-2025'!$A:$A,0),0)&gt;0,1,IF(_xlfn.IFNA(MATCH($A$1,'Curriculum 2024-2025'!$F:$F,0),0)&gt;0,2,IF(_xlfn.IFNA(MATCH($A$1,'Curriculum 2024-2025'!$K:$K,0),0)&gt;0,3,0)))=3,INDEX('Curriculum 2024-2025'!$K:$K,_xlfn.IFNA(MATCH($A$1,'Curriculum 2024-2025'!$A:$A,0),_xlfn.IFNA(MATCH($A$1,'Curriculum 2024-2025'!$F:$F,0),MATCH($A$1,'Curriculum 2024-2025'!$K:$K,0)))+2+$A8),"")))</f>
        <v>201700025</v>
      </c>
      <c r="C8" t="str">
        <f>IF(IF(_xlfn.IFNA(MATCH($A$1,'Curriculum 2024-2025'!$A:$A,0),0)&gt;0,1,IF(_xlfn.IFNA(MATCH($A$1,'Curriculum 2024-2025'!$F:$F,0),0)&gt;0,2,IF(_xlfn.IFNA(MATCH($A$1,'Curriculum 2024-2025'!$K:$K,0),0)&gt;0,3,0)))=1,INDEX('Curriculum 2024-2025'!$B:$B,_xlfn.IFNA(MATCH($A$1,'Curriculum 2024-2025'!$A:$A,0),_xlfn.IFNA(MATCH($A$1,'Curriculum 2024-2025'!$F:$F,0),MATCH($A$1,'Curriculum 2024-2025'!$K:$K,0)))+2+$A8),IF(IF(_xlfn.IFNA(MATCH($A$1,'Curriculum 2024-2025'!$A:$A,0),0)&gt;0,1,IF(_xlfn.IFNA(MATCH($A$1,'Curriculum 2024-2025'!$F:$F,0),0)&gt;0,2,IF(_xlfn.IFNA(MATCH($A$1,'Curriculum 2024-2025'!$K:$K,0),0)&gt;0,3,0)))=2,INDEX('Curriculum 2024-2025'!$G:$G,_xlfn.IFNA(MATCH($A$1,'Curriculum 2024-2025'!$A:$A,0),_xlfn.IFNA(MATCH($A$1,'Curriculum 2024-2025'!$F:$F,0),MATCH($A$1,'Curriculum 2024-2025'!$K:$K,0)))+2+$A8),IF(IF(_xlfn.IFNA(MATCH($A$1,'Curriculum 2024-2025'!$A:$A,0),0)&gt;0,1,IF(_xlfn.IFNA(MATCH($A$1,'Curriculum 2024-2025'!$F:$F,0),0)&gt;0,2,IF(_xlfn.IFNA(MATCH($A$1,'Curriculum 2024-2025'!$K:$K,0),0)&gt;0,3,0)))=3,INDEX('Curriculum 2024-2025'!$L:$L,_xlfn.IFNA(MATCH($A$1,'Curriculum 2024-2025'!$A:$A,0),_xlfn.IFNA(MATCH($A$1,'Curriculum 2024-2025'!$F:$F,0),MATCH($A$1,'Curriculum 2024-2025'!$K:$K,0)))+2+$A8),"")))</f>
        <v>Solar Energy</v>
      </c>
      <c r="D8">
        <v>5</v>
      </c>
    </row>
    <row r="9" spans="1:4" x14ac:dyDescent="0.25">
      <c r="A9">
        <v>8</v>
      </c>
      <c r="B9">
        <f>IF(IF(_xlfn.IFNA(MATCH($A$1,'Curriculum 2024-2025'!$A:$A,0),0)&gt;0,1,IF(_xlfn.IFNA(MATCH($A$1,'Curriculum 2024-2025'!$F:$F,0),0)&gt;0,2,IF(_xlfn.IFNA(MATCH($A$1,'Curriculum 2024-2025'!$K:$K,0),0)&gt;0,3,0)))=1,INDEX('Curriculum 2024-2025'!$A:$A,_xlfn.IFNA(MATCH($A$1,'Curriculum 2024-2025'!$A:$A,0),_xlfn.IFNA(MATCH($A$1,'Curriculum 2024-2025'!$F:$F,0),MATCH($A$1,'Curriculum 2024-2025'!$K:$K,0)))+2+$A9),IF(IF(_xlfn.IFNA(MATCH($A$1,'Curriculum 2024-2025'!$A:$A,0),0)&gt;0,1,IF(_xlfn.IFNA(MATCH($A$1,'Curriculum 2024-2025'!$F:$F,0),0)&gt;0,2,IF(_xlfn.IFNA(MATCH($A$1,'Curriculum 2024-2025'!$K:$K,0),0)&gt;0,3,0)))=2,INDEX('Curriculum 2024-2025'!$F:$F,_xlfn.IFNA(MATCH($A$1,'Curriculum 2024-2025'!$A:$A,0),_xlfn.IFNA(MATCH($A$1,'Curriculum 2024-2025'!$F:$F,0),MATCH($A$1,'Curriculum 2024-2025'!$K:$K,0)))+2+$A9),IF(IF(_xlfn.IFNA(MATCH($A$1,'Curriculum 2024-2025'!$A:$A,0),0)&gt;0,1,IF(_xlfn.IFNA(MATCH($A$1,'Curriculum 2024-2025'!$F:$F,0),0)&gt;0,2,IF(_xlfn.IFNA(MATCH($A$1,'Curriculum 2024-2025'!$K:$K,0),0)&gt;0,3,0)))=3,INDEX('Curriculum 2024-2025'!$K:$K,_xlfn.IFNA(MATCH($A$1,'Curriculum 2024-2025'!$A:$A,0),_xlfn.IFNA(MATCH($A$1,'Curriculum 2024-2025'!$F:$F,0),MATCH($A$1,'Curriculum 2024-2025'!$K:$K,0)))+2+$A9),"")))</f>
        <v>192850840</v>
      </c>
      <c r="C9" t="str">
        <f>IF(IF(_xlfn.IFNA(MATCH($A$1,'Curriculum 2024-2025'!$A:$A,0),0)&gt;0,1,IF(_xlfn.IFNA(MATCH($A$1,'Curriculum 2024-2025'!$F:$F,0),0)&gt;0,2,IF(_xlfn.IFNA(MATCH($A$1,'Curriculum 2024-2025'!$K:$K,0),0)&gt;0,3,0)))=1,INDEX('Curriculum 2024-2025'!$B:$B,_xlfn.IFNA(MATCH($A$1,'Curriculum 2024-2025'!$A:$A,0),_xlfn.IFNA(MATCH($A$1,'Curriculum 2024-2025'!$F:$F,0),MATCH($A$1,'Curriculum 2024-2025'!$K:$K,0)))+2+$A9),IF(IF(_xlfn.IFNA(MATCH($A$1,'Curriculum 2024-2025'!$A:$A,0),0)&gt;0,1,IF(_xlfn.IFNA(MATCH($A$1,'Curriculum 2024-2025'!$F:$F,0),0)&gt;0,2,IF(_xlfn.IFNA(MATCH($A$1,'Curriculum 2024-2025'!$K:$K,0),0)&gt;0,3,0)))=2,INDEX('Curriculum 2024-2025'!$G:$G,_xlfn.IFNA(MATCH($A$1,'Curriculum 2024-2025'!$A:$A,0),_xlfn.IFNA(MATCH($A$1,'Curriculum 2024-2025'!$F:$F,0),MATCH($A$1,'Curriculum 2024-2025'!$K:$K,0)))+2+$A9),IF(IF(_xlfn.IFNA(MATCH($A$1,'Curriculum 2024-2025'!$A:$A,0),0)&gt;0,1,IF(_xlfn.IFNA(MATCH($A$1,'Curriculum 2024-2025'!$F:$F,0),0)&gt;0,2,IF(_xlfn.IFNA(MATCH($A$1,'Curriculum 2024-2025'!$K:$K,0),0)&gt;0,3,0)))=3,INDEX('Curriculum 2024-2025'!$L:$L,_xlfn.IFNA(MATCH($A$1,'Curriculum 2024-2025'!$A:$A,0),_xlfn.IFNA(MATCH($A$1,'Curriculum 2024-2025'!$F:$F,0),MATCH($A$1,'Curriculum 2024-2025'!$K:$K,0)))+2+$A9),"")))</f>
        <v>Sources of Innovation</v>
      </c>
      <c r="D9">
        <v>5</v>
      </c>
    </row>
    <row r="10" spans="1:4" x14ac:dyDescent="0.25">
      <c r="A10">
        <v>9</v>
      </c>
      <c r="B10">
        <f>IF(IF(_xlfn.IFNA(MATCH($A$1,'Curriculum 2024-2025'!$A:$A,0),0)&gt;0,1,IF(_xlfn.IFNA(MATCH($A$1,'Curriculum 2024-2025'!$F:$F,0),0)&gt;0,2,IF(_xlfn.IFNA(MATCH($A$1,'Curriculum 2024-2025'!$K:$K,0),0)&gt;0,3,0)))=1,INDEX('Curriculum 2024-2025'!$A:$A,_xlfn.IFNA(MATCH($A$1,'Curriculum 2024-2025'!$A:$A,0),_xlfn.IFNA(MATCH($A$1,'Curriculum 2024-2025'!$F:$F,0),MATCH($A$1,'Curriculum 2024-2025'!$K:$K,0)))+2+$A10),IF(IF(_xlfn.IFNA(MATCH($A$1,'Curriculum 2024-2025'!$A:$A,0),0)&gt;0,1,IF(_xlfn.IFNA(MATCH($A$1,'Curriculum 2024-2025'!$F:$F,0),0)&gt;0,2,IF(_xlfn.IFNA(MATCH($A$1,'Curriculum 2024-2025'!$K:$K,0),0)&gt;0,3,0)))=2,INDEX('Curriculum 2024-2025'!$F:$F,_xlfn.IFNA(MATCH($A$1,'Curriculum 2024-2025'!$A:$A,0),_xlfn.IFNA(MATCH($A$1,'Curriculum 2024-2025'!$F:$F,0),MATCH($A$1,'Curriculum 2024-2025'!$K:$K,0)))+2+$A10),IF(IF(_xlfn.IFNA(MATCH($A$1,'Curriculum 2024-2025'!$A:$A,0),0)&gt;0,1,IF(_xlfn.IFNA(MATCH($A$1,'Curriculum 2024-2025'!$F:$F,0),0)&gt;0,2,IF(_xlfn.IFNA(MATCH($A$1,'Curriculum 2024-2025'!$K:$K,0),0)&gt;0,3,0)))=3,INDEX('Curriculum 2024-2025'!$K:$K,_xlfn.IFNA(MATCH($A$1,'Curriculum 2024-2025'!$A:$A,0),_xlfn.IFNA(MATCH($A$1,'Curriculum 2024-2025'!$F:$F,0),MATCH($A$1,'Curriculum 2024-2025'!$K:$K,0)))+2+$A10),"")))</f>
        <v>201000201</v>
      </c>
      <c r="C10" t="str">
        <f>IF(IF(_xlfn.IFNA(MATCH($A$1,'Curriculum 2024-2025'!$A:$A,0),0)&gt;0,1,IF(_xlfn.IFNA(MATCH($A$1,'Curriculum 2024-2025'!$F:$F,0),0)&gt;0,2,IF(_xlfn.IFNA(MATCH($A$1,'Curriculum 2024-2025'!$K:$K,0),0)&gt;0,3,0)))=1,INDEX('Curriculum 2024-2025'!$B:$B,_xlfn.IFNA(MATCH($A$1,'Curriculum 2024-2025'!$A:$A,0),_xlfn.IFNA(MATCH($A$1,'Curriculum 2024-2025'!$F:$F,0),MATCH($A$1,'Curriculum 2024-2025'!$K:$K,0)))+2+$A10),IF(IF(_xlfn.IFNA(MATCH($A$1,'Curriculum 2024-2025'!$A:$A,0),0)&gt;0,1,IF(_xlfn.IFNA(MATCH($A$1,'Curriculum 2024-2025'!$F:$F,0),0)&gt;0,2,IF(_xlfn.IFNA(MATCH($A$1,'Curriculum 2024-2025'!$K:$K,0),0)&gt;0,3,0)))=2,INDEX('Curriculum 2024-2025'!$G:$G,_xlfn.IFNA(MATCH($A$1,'Curriculum 2024-2025'!$A:$A,0),_xlfn.IFNA(MATCH($A$1,'Curriculum 2024-2025'!$F:$F,0),MATCH($A$1,'Curriculum 2024-2025'!$K:$K,0)))+2+$A10),IF(IF(_xlfn.IFNA(MATCH($A$1,'Curriculum 2024-2025'!$A:$A,0),0)&gt;0,1,IF(_xlfn.IFNA(MATCH($A$1,'Curriculum 2024-2025'!$F:$F,0),0)&gt;0,2,IF(_xlfn.IFNA(MATCH($A$1,'Curriculum 2024-2025'!$K:$K,0),0)&gt;0,3,0)))=3,INDEX('Curriculum 2024-2025'!$L:$L,_xlfn.IFNA(MATCH($A$1,'Curriculum 2024-2025'!$A:$A,0),_xlfn.IFNA(MATCH($A$1,'Curriculum 2024-2025'!$F:$F,0),MATCH($A$1,'Curriculum 2024-2025'!$K:$K,0)))+2+$A10),"")))</f>
        <v>Virtual Reality</v>
      </c>
      <c r="D10">
        <v>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107"/>
  <sheetViews>
    <sheetView zoomScale="90" zoomScaleNormal="90" workbookViewId="0">
      <selection sqref="A1:N1"/>
    </sheetView>
  </sheetViews>
  <sheetFormatPr defaultColWidth="9.140625" defaultRowHeight="14.25" x14ac:dyDescent="0.25"/>
  <cols>
    <col min="1" max="1" width="12.42578125" style="17" customWidth="1"/>
    <col min="2" max="2" width="44.7109375" style="17" customWidth="1"/>
    <col min="3" max="3" width="3.85546875" style="17" customWidth="1"/>
    <col min="4" max="4" width="8.42578125" style="17" customWidth="1"/>
    <col min="5" max="5" width="4.7109375" style="17" customWidth="1"/>
    <col min="6" max="6" width="12.42578125" style="17" customWidth="1"/>
    <col min="7" max="7" width="44.7109375" style="17" customWidth="1"/>
    <col min="8" max="8" width="4" style="17" customWidth="1"/>
    <col min="9" max="9" width="8.5703125" style="17" customWidth="1"/>
    <col min="10" max="10" width="4.7109375" style="17" customWidth="1"/>
    <col min="11" max="11" width="12.5703125" style="17" customWidth="1"/>
    <col min="12" max="12" width="44.7109375" style="17" customWidth="1"/>
    <col min="13" max="13" width="4.140625" style="17" customWidth="1"/>
    <col min="14" max="14" width="8.42578125" style="17" customWidth="1"/>
    <col min="15" max="15" width="3" style="17" customWidth="1"/>
    <col min="16" max="16" width="51.28515625" style="17" bestFit="1" customWidth="1"/>
    <col min="17" max="17" width="8.140625" style="17" customWidth="1"/>
    <col min="18" max="18" width="18.28515625" style="17" hidden="1" customWidth="1"/>
    <col min="19" max="16384" width="9.140625" style="17"/>
  </cols>
  <sheetData>
    <row r="1" spans="1:18" ht="15.75" thickBot="1" x14ac:dyDescent="0.3">
      <c r="A1" s="322" t="s">
        <v>133</v>
      </c>
      <c r="B1" s="323"/>
      <c r="C1" s="323"/>
      <c r="D1" s="323"/>
      <c r="E1" s="323"/>
      <c r="F1" s="323"/>
      <c r="G1" s="323"/>
      <c r="H1" s="323"/>
      <c r="I1" s="323"/>
      <c r="J1" s="323"/>
      <c r="K1" s="323"/>
      <c r="L1" s="323"/>
      <c r="M1" s="323"/>
      <c r="N1" s="324"/>
    </row>
    <row r="2" spans="1:18" ht="12" customHeight="1" thickBot="1" x14ac:dyDescent="0.3"/>
    <row r="3" spans="1:18" ht="21.6" customHeight="1" thickBot="1" x14ac:dyDescent="0.3">
      <c r="A3" s="322" t="s">
        <v>134</v>
      </c>
      <c r="B3" s="323"/>
      <c r="C3" s="323"/>
      <c r="D3" s="323"/>
      <c r="E3" s="323"/>
      <c r="F3" s="323"/>
      <c r="G3" s="323"/>
      <c r="H3" s="323"/>
      <c r="I3" s="323"/>
      <c r="J3" s="325"/>
      <c r="K3" s="323"/>
      <c r="L3" s="323"/>
      <c r="M3" s="323"/>
      <c r="N3" s="324"/>
    </row>
    <row r="4" spans="1:18" ht="14.25" customHeight="1" x14ac:dyDescent="0.25">
      <c r="A4" s="326" t="s">
        <v>135</v>
      </c>
      <c r="B4" s="327"/>
      <c r="C4" s="327"/>
      <c r="D4" s="328"/>
      <c r="E4" s="91"/>
      <c r="F4" s="332" t="s">
        <v>136</v>
      </c>
      <c r="G4" s="333"/>
      <c r="H4" s="333"/>
      <c r="I4" s="334"/>
      <c r="J4" s="160"/>
      <c r="K4" s="338" t="s">
        <v>137</v>
      </c>
      <c r="L4" s="339"/>
      <c r="M4" s="339"/>
      <c r="N4" s="340"/>
      <c r="P4" s="160"/>
      <c r="Q4" s="160"/>
      <c r="R4" s="160"/>
    </row>
    <row r="5" spans="1:18" ht="14.45" customHeight="1" thickBot="1" x14ac:dyDescent="0.3">
      <c r="A5" s="329"/>
      <c r="B5" s="330"/>
      <c r="C5" s="330"/>
      <c r="D5" s="331"/>
      <c r="E5" s="91"/>
      <c r="F5" s="335"/>
      <c r="G5" s="336"/>
      <c r="H5" s="336"/>
      <c r="I5" s="337"/>
      <c r="J5" s="91"/>
      <c r="K5" s="341"/>
      <c r="L5" s="342"/>
      <c r="M5" s="342"/>
      <c r="N5" s="343"/>
      <c r="P5" s="160"/>
      <c r="Q5" s="303"/>
      <c r="R5" s="303"/>
    </row>
    <row r="6" spans="1:18" ht="15" customHeight="1" x14ac:dyDescent="0.25">
      <c r="A6" s="161" t="s">
        <v>138</v>
      </c>
      <c r="B6" s="162"/>
      <c r="C6" s="163" t="s">
        <v>1</v>
      </c>
      <c r="D6" s="164" t="s">
        <v>139</v>
      </c>
      <c r="F6" s="165" t="s">
        <v>138</v>
      </c>
      <c r="G6" s="166"/>
      <c r="H6" s="167" t="s">
        <v>1</v>
      </c>
      <c r="I6" s="168" t="s">
        <v>139</v>
      </c>
      <c r="J6" s="91"/>
      <c r="K6" s="56" t="s">
        <v>138</v>
      </c>
      <c r="L6" s="57"/>
      <c r="M6" s="58" t="s">
        <v>1</v>
      </c>
      <c r="N6" s="59" t="s">
        <v>139</v>
      </c>
      <c r="P6" s="160"/>
      <c r="Q6" s="303"/>
      <c r="R6" s="303"/>
    </row>
    <row r="7" spans="1:18" ht="15" x14ac:dyDescent="0.25">
      <c r="A7" s="60">
        <v>201900091</v>
      </c>
      <c r="B7" s="169" t="s">
        <v>49</v>
      </c>
      <c r="C7" s="61">
        <v>5</v>
      </c>
      <c r="D7" s="62" t="s">
        <v>140</v>
      </c>
      <c r="F7" s="68">
        <v>201400103</v>
      </c>
      <c r="G7" s="170" t="s">
        <v>60</v>
      </c>
      <c r="H7" s="63">
        <v>5</v>
      </c>
      <c r="I7" s="64" t="s">
        <v>141</v>
      </c>
      <c r="K7" s="65">
        <v>201500024</v>
      </c>
      <c r="L7" s="171" t="s">
        <v>32</v>
      </c>
      <c r="M7" s="66">
        <v>5</v>
      </c>
      <c r="N7" s="67" t="s">
        <v>140</v>
      </c>
      <c r="P7" s="160"/>
      <c r="Q7" s="303"/>
      <c r="R7" s="303"/>
    </row>
    <row r="8" spans="1:18" ht="15" x14ac:dyDescent="0.25">
      <c r="A8" s="60">
        <v>201800371</v>
      </c>
      <c r="B8" s="169" t="s">
        <v>142</v>
      </c>
      <c r="C8" s="61">
        <v>5</v>
      </c>
      <c r="D8" s="62" t="s">
        <v>143</v>
      </c>
      <c r="F8" s="68">
        <v>201200133</v>
      </c>
      <c r="G8" s="170" t="s">
        <v>61</v>
      </c>
      <c r="H8" s="63">
        <v>5</v>
      </c>
      <c r="I8" s="64" t="s">
        <v>144</v>
      </c>
      <c r="K8" s="65">
        <v>191121710</v>
      </c>
      <c r="L8" s="171" t="s">
        <v>39</v>
      </c>
      <c r="M8" s="66">
        <v>5</v>
      </c>
      <c r="N8" s="67" t="s">
        <v>145</v>
      </c>
      <c r="P8" s="160"/>
      <c r="Q8" s="22"/>
      <c r="R8" s="22"/>
    </row>
    <row r="9" spans="1:18" ht="15" x14ac:dyDescent="0.2">
      <c r="A9" s="60">
        <v>202000244</v>
      </c>
      <c r="B9" s="172" t="s">
        <v>50</v>
      </c>
      <c r="C9" s="61">
        <v>5</v>
      </c>
      <c r="D9" s="62" t="s">
        <v>143</v>
      </c>
      <c r="F9" s="68">
        <v>191121710</v>
      </c>
      <c r="G9" s="170" t="s">
        <v>39</v>
      </c>
      <c r="H9" s="63">
        <v>5</v>
      </c>
      <c r="I9" s="64" t="s">
        <v>145</v>
      </c>
      <c r="K9" s="65">
        <v>191154731</v>
      </c>
      <c r="L9" s="171" t="s">
        <v>51</v>
      </c>
      <c r="M9" s="66">
        <v>5</v>
      </c>
      <c r="N9" s="67" t="s">
        <v>144</v>
      </c>
      <c r="P9" s="160"/>
      <c r="Q9" s="303"/>
      <c r="R9" s="303"/>
    </row>
    <row r="10" spans="1:18" ht="15" x14ac:dyDescent="0.2">
      <c r="A10" s="69">
        <v>191121710</v>
      </c>
      <c r="B10" s="169" t="s">
        <v>39</v>
      </c>
      <c r="C10" s="61">
        <v>5</v>
      </c>
      <c r="D10" s="62" t="s">
        <v>145</v>
      </c>
      <c r="F10" s="68">
        <v>191121720</v>
      </c>
      <c r="G10" s="170" t="s">
        <v>62</v>
      </c>
      <c r="H10" s="63">
        <v>5</v>
      </c>
      <c r="I10" s="64" t="s">
        <v>145</v>
      </c>
      <c r="K10" s="65">
        <v>201600019</v>
      </c>
      <c r="L10" s="171" t="s">
        <v>81</v>
      </c>
      <c r="M10" s="66">
        <v>5</v>
      </c>
      <c r="N10" s="67" t="s">
        <v>141</v>
      </c>
      <c r="P10" s="160"/>
      <c r="Q10" s="303"/>
      <c r="R10" s="303"/>
    </row>
    <row r="11" spans="1:18" x14ac:dyDescent="0.2">
      <c r="A11" s="69">
        <v>191154731</v>
      </c>
      <c r="B11" s="169" t="s">
        <v>51</v>
      </c>
      <c r="C11" s="61">
        <v>5</v>
      </c>
      <c r="D11" s="62" t="s">
        <v>144</v>
      </c>
      <c r="F11" s="68">
        <v>191124720</v>
      </c>
      <c r="G11" s="170" t="s">
        <v>63</v>
      </c>
      <c r="H11" s="63">
        <v>5</v>
      </c>
      <c r="I11" s="64" t="s">
        <v>143</v>
      </c>
      <c r="K11" s="65">
        <v>201500136</v>
      </c>
      <c r="L11" s="171" t="s">
        <v>58</v>
      </c>
      <c r="M11" s="66">
        <v>5</v>
      </c>
      <c r="N11" s="67" t="s">
        <v>141</v>
      </c>
    </row>
    <row r="12" spans="1:18" x14ac:dyDescent="0.2">
      <c r="A12" s="69">
        <v>201500235</v>
      </c>
      <c r="B12" s="169" t="s">
        <v>52</v>
      </c>
      <c r="C12" s="61">
        <v>5</v>
      </c>
      <c r="D12" s="62" t="s">
        <v>143</v>
      </c>
      <c r="F12" s="68">
        <v>201000159</v>
      </c>
      <c r="G12" s="170" t="s">
        <v>146</v>
      </c>
      <c r="H12" s="63">
        <v>5</v>
      </c>
      <c r="I12" s="64" t="s">
        <v>143</v>
      </c>
      <c r="K12" s="65">
        <v>191154720</v>
      </c>
      <c r="L12" s="171" t="s">
        <v>82</v>
      </c>
      <c r="M12" s="66">
        <v>5</v>
      </c>
      <c r="N12" s="67" t="s">
        <v>140</v>
      </c>
    </row>
    <row r="13" spans="1:18" x14ac:dyDescent="0.2">
      <c r="A13" s="69">
        <v>202000245</v>
      </c>
      <c r="B13" s="169" t="s">
        <v>147</v>
      </c>
      <c r="C13" s="61">
        <v>5</v>
      </c>
      <c r="D13" s="62" t="s">
        <v>141</v>
      </c>
      <c r="F13" s="68">
        <v>202000033</v>
      </c>
      <c r="G13" s="170" t="s">
        <v>64</v>
      </c>
      <c r="H13" s="63">
        <v>5</v>
      </c>
      <c r="I13" s="64" t="s">
        <v>143</v>
      </c>
      <c r="K13" s="65">
        <v>202000036</v>
      </c>
      <c r="L13" s="171" t="s">
        <v>83</v>
      </c>
      <c r="M13" s="66">
        <v>5</v>
      </c>
      <c r="N13" s="67" t="s">
        <v>144</v>
      </c>
    </row>
    <row r="14" spans="1:18" x14ac:dyDescent="0.2">
      <c r="A14" s="69">
        <v>201900074</v>
      </c>
      <c r="B14" s="169" t="s">
        <v>23</v>
      </c>
      <c r="C14" s="61">
        <v>5</v>
      </c>
      <c r="D14" s="62" t="s">
        <v>141</v>
      </c>
      <c r="F14" s="68">
        <v>191137400</v>
      </c>
      <c r="G14" s="170" t="s">
        <v>25</v>
      </c>
      <c r="H14" s="63">
        <v>5</v>
      </c>
      <c r="I14" s="64" t="s">
        <v>140</v>
      </c>
      <c r="K14" s="65">
        <v>201900074</v>
      </c>
      <c r="L14" s="173" t="s">
        <v>23</v>
      </c>
      <c r="M14" s="66">
        <v>5</v>
      </c>
      <c r="N14" s="67" t="s">
        <v>141</v>
      </c>
    </row>
    <row r="15" spans="1:18" x14ac:dyDescent="0.2">
      <c r="A15" s="69">
        <v>202000246</v>
      </c>
      <c r="B15" s="169" t="s">
        <v>53</v>
      </c>
      <c r="C15" s="61">
        <v>5</v>
      </c>
      <c r="D15" s="62" t="s">
        <v>144</v>
      </c>
      <c r="F15" s="68">
        <v>201200146</v>
      </c>
      <c r="G15" s="170" t="s">
        <v>65</v>
      </c>
      <c r="H15" s="63">
        <v>5</v>
      </c>
      <c r="I15" s="64" t="s">
        <v>141</v>
      </c>
      <c r="K15" s="65">
        <v>201400300</v>
      </c>
      <c r="L15" s="171" t="s">
        <v>84</v>
      </c>
      <c r="M15" s="66">
        <v>5</v>
      </c>
      <c r="N15" s="67" t="s">
        <v>144</v>
      </c>
    </row>
    <row r="16" spans="1:18" x14ac:dyDescent="0.2">
      <c r="A16" s="69">
        <v>201400037</v>
      </c>
      <c r="B16" s="169" t="s">
        <v>24</v>
      </c>
      <c r="C16" s="61">
        <v>5</v>
      </c>
      <c r="D16" s="62" t="s">
        <v>143</v>
      </c>
      <c r="F16" s="68">
        <v>191102041</v>
      </c>
      <c r="G16" s="170" t="s">
        <v>66</v>
      </c>
      <c r="H16" s="63">
        <v>5</v>
      </c>
      <c r="I16" s="64" t="s">
        <v>140</v>
      </c>
      <c r="K16" s="65">
        <v>202000035</v>
      </c>
      <c r="L16" s="171" t="s">
        <v>148</v>
      </c>
      <c r="M16" s="66">
        <v>5</v>
      </c>
      <c r="N16" s="67" t="s">
        <v>143</v>
      </c>
    </row>
    <row r="17" spans="1:18" x14ac:dyDescent="0.2">
      <c r="A17" s="69">
        <v>201700042</v>
      </c>
      <c r="B17" s="169" t="s">
        <v>54</v>
      </c>
      <c r="C17" s="61">
        <v>5</v>
      </c>
      <c r="D17" s="62" t="s">
        <v>140</v>
      </c>
      <c r="F17" s="68">
        <v>201600018</v>
      </c>
      <c r="G17" s="170" t="s">
        <v>67</v>
      </c>
      <c r="H17" s="63">
        <v>5</v>
      </c>
      <c r="I17" s="64" t="s">
        <v>141</v>
      </c>
      <c r="K17" s="65">
        <v>201300039</v>
      </c>
      <c r="L17" s="171" t="s">
        <v>55</v>
      </c>
      <c r="M17" s="66">
        <v>5</v>
      </c>
      <c r="N17" s="67" t="s">
        <v>143</v>
      </c>
    </row>
    <row r="18" spans="1:18" x14ac:dyDescent="0.2">
      <c r="A18" s="69">
        <v>201300039</v>
      </c>
      <c r="B18" s="169" t="s">
        <v>55</v>
      </c>
      <c r="C18" s="61">
        <v>5</v>
      </c>
      <c r="D18" s="62" t="s">
        <v>143</v>
      </c>
      <c r="F18" s="68">
        <v>202200100</v>
      </c>
      <c r="G18" s="170" t="s">
        <v>68</v>
      </c>
      <c r="H18" s="63">
        <v>5</v>
      </c>
      <c r="I18" s="64" t="s">
        <v>141</v>
      </c>
      <c r="K18" s="65">
        <v>191141700</v>
      </c>
      <c r="L18" s="171" t="s">
        <v>26</v>
      </c>
      <c r="M18" s="66">
        <v>5</v>
      </c>
      <c r="N18" s="67" t="s">
        <v>141</v>
      </c>
    </row>
    <row r="19" spans="1:18" ht="15" x14ac:dyDescent="0.25">
      <c r="A19" s="70" t="s">
        <v>149</v>
      </c>
      <c r="B19" s="71"/>
      <c r="C19" s="72" t="s">
        <v>1</v>
      </c>
      <c r="D19" s="73" t="s">
        <v>139</v>
      </c>
      <c r="F19" s="74" t="s">
        <v>149</v>
      </c>
      <c r="G19" s="75"/>
      <c r="H19" s="76" t="s">
        <v>1</v>
      </c>
      <c r="I19" s="77" t="s">
        <v>139</v>
      </c>
      <c r="K19" s="78" t="s">
        <v>149</v>
      </c>
      <c r="L19" s="79"/>
      <c r="M19" s="80" t="s">
        <v>1</v>
      </c>
      <c r="N19" s="81" t="s">
        <v>139</v>
      </c>
    </row>
    <row r="20" spans="1:18" x14ac:dyDescent="0.2">
      <c r="A20" s="60">
        <v>191121700</v>
      </c>
      <c r="B20" s="169" t="s">
        <v>33</v>
      </c>
      <c r="C20" s="61">
        <v>5</v>
      </c>
      <c r="D20" s="62" t="s">
        <v>144</v>
      </c>
      <c r="F20" s="68">
        <v>202100228</v>
      </c>
      <c r="G20" s="170" t="s">
        <v>150</v>
      </c>
      <c r="H20" s="63">
        <v>5</v>
      </c>
      <c r="I20" s="64" t="s">
        <v>144</v>
      </c>
      <c r="K20" s="82">
        <v>201900091</v>
      </c>
      <c r="L20" s="174" t="s">
        <v>49</v>
      </c>
      <c r="M20" s="83">
        <v>5</v>
      </c>
      <c r="N20" s="84" t="s">
        <v>140</v>
      </c>
    </row>
    <row r="21" spans="1:18" x14ac:dyDescent="0.2">
      <c r="A21" s="60">
        <v>202200127</v>
      </c>
      <c r="B21" s="172" t="s">
        <v>127</v>
      </c>
      <c r="C21" s="61">
        <v>5</v>
      </c>
      <c r="D21" s="62" t="s">
        <v>140</v>
      </c>
      <c r="F21" s="68">
        <v>201900091</v>
      </c>
      <c r="G21" s="175" t="s">
        <v>49</v>
      </c>
      <c r="H21" s="63">
        <v>5</v>
      </c>
      <c r="I21" s="64" t="s">
        <v>140</v>
      </c>
      <c r="K21" s="82">
        <v>201800371</v>
      </c>
      <c r="L21" s="174" t="s">
        <v>142</v>
      </c>
      <c r="M21" s="83">
        <v>5</v>
      </c>
      <c r="N21" s="84" t="s">
        <v>143</v>
      </c>
    </row>
    <row r="22" spans="1:18" ht="14.1" customHeight="1" x14ac:dyDescent="0.2">
      <c r="A22" s="60">
        <v>201700173</v>
      </c>
      <c r="B22" s="169" t="s">
        <v>56</v>
      </c>
      <c r="C22" s="61">
        <v>5</v>
      </c>
      <c r="D22" s="62" t="s">
        <v>144</v>
      </c>
      <c r="F22" s="68">
        <v>201800156</v>
      </c>
      <c r="G22" s="176" t="s">
        <v>69</v>
      </c>
      <c r="H22" s="63">
        <v>5</v>
      </c>
      <c r="I22" s="64" t="s">
        <v>143</v>
      </c>
      <c r="K22" s="82">
        <v>202000244</v>
      </c>
      <c r="L22" s="174" t="s">
        <v>50</v>
      </c>
      <c r="M22" s="83">
        <v>5</v>
      </c>
      <c r="N22" s="84" t="s">
        <v>143</v>
      </c>
      <c r="Q22" s="91"/>
      <c r="R22" s="91"/>
    </row>
    <row r="23" spans="1:18" s="91" customFormat="1" ht="15" x14ac:dyDescent="0.2">
      <c r="A23" s="60">
        <v>201900037</v>
      </c>
      <c r="B23" s="172" t="s">
        <v>151</v>
      </c>
      <c r="C23" s="61">
        <v>5</v>
      </c>
      <c r="D23" s="62" t="s">
        <v>140</v>
      </c>
      <c r="E23" s="17"/>
      <c r="F23" s="68">
        <v>191121700</v>
      </c>
      <c r="G23" s="175" t="s">
        <v>33</v>
      </c>
      <c r="H23" s="63">
        <v>5</v>
      </c>
      <c r="I23" s="64" t="s">
        <v>144</v>
      </c>
      <c r="J23" s="17"/>
      <c r="K23" s="82">
        <v>202001436</v>
      </c>
      <c r="L23" s="174" t="s">
        <v>100</v>
      </c>
      <c r="M23" s="83">
        <v>5</v>
      </c>
      <c r="N23" s="84" t="s">
        <v>143</v>
      </c>
      <c r="Q23" s="17"/>
      <c r="R23" s="17"/>
    </row>
    <row r="24" spans="1:18" x14ac:dyDescent="0.2">
      <c r="A24" s="60">
        <v>201500036</v>
      </c>
      <c r="B24" s="172" t="s">
        <v>58</v>
      </c>
      <c r="C24" s="61">
        <v>5</v>
      </c>
      <c r="D24" s="62" t="s">
        <v>141</v>
      </c>
      <c r="F24" s="68">
        <v>202200127</v>
      </c>
      <c r="G24" s="175" t="s">
        <v>127</v>
      </c>
      <c r="H24" s="63">
        <v>5</v>
      </c>
      <c r="I24" s="64" t="s">
        <v>140</v>
      </c>
      <c r="K24" s="82">
        <v>191121700</v>
      </c>
      <c r="L24" s="174" t="s">
        <v>33</v>
      </c>
      <c r="M24" s="83">
        <v>5</v>
      </c>
      <c r="N24" s="84" t="s">
        <v>144</v>
      </c>
    </row>
    <row r="25" spans="1:18" x14ac:dyDescent="0.2">
      <c r="A25" s="60">
        <v>201900097</v>
      </c>
      <c r="B25" s="169" t="s">
        <v>30</v>
      </c>
      <c r="C25" s="61">
        <v>5</v>
      </c>
      <c r="D25" s="62" t="s">
        <v>143</v>
      </c>
      <c r="F25" s="68">
        <v>201400244</v>
      </c>
      <c r="G25" s="175" t="s">
        <v>70</v>
      </c>
      <c r="H25" s="63">
        <v>5</v>
      </c>
      <c r="I25" s="64" t="s">
        <v>140</v>
      </c>
      <c r="K25" s="82">
        <v>201500235</v>
      </c>
      <c r="L25" s="174" t="s">
        <v>52</v>
      </c>
      <c r="M25" s="83">
        <v>5</v>
      </c>
      <c r="N25" s="84" t="s">
        <v>143</v>
      </c>
    </row>
    <row r="26" spans="1:18" x14ac:dyDescent="0.2">
      <c r="A26" s="60">
        <v>201400042</v>
      </c>
      <c r="B26" s="169" t="s">
        <v>35</v>
      </c>
      <c r="C26" s="61">
        <v>5</v>
      </c>
      <c r="D26" s="62" t="s">
        <v>144</v>
      </c>
      <c r="F26" s="68">
        <v>202100128</v>
      </c>
      <c r="G26" s="175" t="s">
        <v>71</v>
      </c>
      <c r="H26" s="63">
        <v>5</v>
      </c>
      <c r="I26" s="64" t="s">
        <v>143</v>
      </c>
      <c r="K26" s="82">
        <v>201700023</v>
      </c>
      <c r="L26" s="174" t="s">
        <v>85</v>
      </c>
      <c r="M26" s="83">
        <v>5</v>
      </c>
      <c r="N26" s="84" t="s">
        <v>140</v>
      </c>
    </row>
    <row r="27" spans="1:18" x14ac:dyDescent="0.2">
      <c r="A27" s="60">
        <v>201700024</v>
      </c>
      <c r="B27" s="169" t="s">
        <v>59</v>
      </c>
      <c r="C27" s="61">
        <v>5</v>
      </c>
      <c r="D27" s="62" t="s">
        <v>144</v>
      </c>
      <c r="F27" s="68">
        <v>191131360</v>
      </c>
      <c r="G27" s="175" t="s">
        <v>181</v>
      </c>
      <c r="H27" s="63">
        <v>5</v>
      </c>
      <c r="I27" s="64" t="s">
        <v>143</v>
      </c>
      <c r="K27" s="82">
        <v>201600252</v>
      </c>
      <c r="L27" s="177" t="s">
        <v>86</v>
      </c>
      <c r="M27" s="83">
        <v>5</v>
      </c>
      <c r="N27" s="84" t="s">
        <v>143</v>
      </c>
    </row>
    <row r="28" spans="1:18" x14ac:dyDescent="0.2">
      <c r="A28" s="60"/>
      <c r="B28" s="169"/>
      <c r="C28" s="61"/>
      <c r="D28" s="62"/>
      <c r="F28" s="68">
        <v>201900037</v>
      </c>
      <c r="G28" s="175" t="s">
        <v>57</v>
      </c>
      <c r="H28" s="63">
        <v>5</v>
      </c>
      <c r="I28" s="64" t="s">
        <v>140</v>
      </c>
      <c r="K28" s="82">
        <v>191157750</v>
      </c>
      <c r="L28" s="177" t="s">
        <v>34</v>
      </c>
      <c r="M28" s="83">
        <v>5</v>
      </c>
      <c r="N28" s="84" t="s">
        <v>141</v>
      </c>
    </row>
    <row r="29" spans="1:18" x14ac:dyDescent="0.2">
      <c r="A29" s="60"/>
      <c r="B29" s="169"/>
      <c r="C29" s="61"/>
      <c r="D29" s="62"/>
      <c r="F29" s="68">
        <v>192850730</v>
      </c>
      <c r="G29" s="175" t="s">
        <v>72</v>
      </c>
      <c r="H29" s="63">
        <v>5</v>
      </c>
      <c r="I29" s="64" t="s">
        <v>141</v>
      </c>
      <c r="K29" s="82">
        <v>202000245</v>
      </c>
      <c r="L29" s="174" t="s">
        <v>147</v>
      </c>
      <c r="M29" s="83">
        <v>5</v>
      </c>
      <c r="N29" s="84" t="s">
        <v>141</v>
      </c>
    </row>
    <row r="30" spans="1:18" x14ac:dyDescent="0.2">
      <c r="A30" s="60"/>
      <c r="B30" s="169"/>
      <c r="C30" s="61"/>
      <c r="D30" s="62"/>
      <c r="F30" s="68">
        <v>191150700</v>
      </c>
      <c r="G30" s="175" t="s">
        <v>73</v>
      </c>
      <c r="H30" s="63">
        <v>5</v>
      </c>
      <c r="I30" s="64" t="s">
        <v>141</v>
      </c>
      <c r="K30" s="82">
        <v>191154340</v>
      </c>
      <c r="L30" s="174" t="s">
        <v>87</v>
      </c>
      <c r="M30" s="83">
        <v>5</v>
      </c>
      <c r="N30" s="84" t="s">
        <v>144</v>
      </c>
    </row>
    <row r="31" spans="1:18" x14ac:dyDescent="0.2">
      <c r="A31" s="60"/>
      <c r="B31" s="169"/>
      <c r="C31" s="61"/>
      <c r="D31" s="62"/>
      <c r="F31" s="68">
        <v>191127520</v>
      </c>
      <c r="G31" s="175" t="s">
        <v>74</v>
      </c>
      <c r="H31" s="63">
        <v>5</v>
      </c>
      <c r="I31" s="64" t="s">
        <v>144</v>
      </c>
      <c r="K31" s="82">
        <v>201400194</v>
      </c>
      <c r="L31" s="174" t="s">
        <v>152</v>
      </c>
      <c r="M31" s="83">
        <v>5</v>
      </c>
      <c r="N31" s="84" t="s">
        <v>143</v>
      </c>
    </row>
    <row r="32" spans="1:18" x14ac:dyDescent="0.2">
      <c r="A32" s="60"/>
      <c r="B32" s="169"/>
      <c r="C32" s="61"/>
      <c r="D32" s="62"/>
      <c r="F32" s="68">
        <v>191102010</v>
      </c>
      <c r="G32" s="175" t="s">
        <v>75</v>
      </c>
      <c r="H32" s="63">
        <v>5</v>
      </c>
      <c r="I32" s="64" t="s">
        <v>144</v>
      </c>
      <c r="K32" s="82">
        <v>201400037</v>
      </c>
      <c r="L32" s="174" t="s">
        <v>24</v>
      </c>
      <c r="M32" s="83">
        <v>5</v>
      </c>
      <c r="N32" s="84" t="s">
        <v>143</v>
      </c>
    </row>
    <row r="33" spans="1:14" x14ac:dyDescent="0.2">
      <c r="A33" s="60"/>
      <c r="B33" s="169"/>
      <c r="C33" s="61"/>
      <c r="D33" s="62"/>
      <c r="F33" s="68">
        <v>202000035</v>
      </c>
      <c r="G33" s="175" t="s">
        <v>153</v>
      </c>
      <c r="H33" s="63">
        <v>5</v>
      </c>
      <c r="I33" s="64" t="s">
        <v>143</v>
      </c>
      <c r="K33" s="82">
        <v>201300155</v>
      </c>
      <c r="L33" s="174" t="s">
        <v>88</v>
      </c>
      <c r="M33" s="83">
        <v>5</v>
      </c>
      <c r="N33" s="84" t="s">
        <v>143</v>
      </c>
    </row>
    <row r="34" spans="1:14" x14ac:dyDescent="0.2">
      <c r="A34" s="60"/>
      <c r="B34" s="169"/>
      <c r="C34" s="61"/>
      <c r="D34" s="62"/>
      <c r="F34" s="68">
        <v>191158520</v>
      </c>
      <c r="G34" s="175" t="s">
        <v>76</v>
      </c>
      <c r="H34" s="63">
        <v>5</v>
      </c>
      <c r="I34" s="64" t="s">
        <v>155</v>
      </c>
      <c r="K34" s="82">
        <v>191158510</v>
      </c>
      <c r="L34" s="174" t="s">
        <v>89</v>
      </c>
      <c r="M34" s="83" t="s">
        <v>154</v>
      </c>
      <c r="N34" s="84" t="s">
        <v>155</v>
      </c>
    </row>
    <row r="35" spans="1:14" x14ac:dyDescent="0.2">
      <c r="A35" s="60"/>
      <c r="B35" s="169"/>
      <c r="C35" s="61"/>
      <c r="D35" s="62"/>
      <c r="F35" s="68">
        <v>201800003</v>
      </c>
      <c r="G35" s="175" t="s">
        <v>77</v>
      </c>
      <c r="H35" s="63">
        <v>5</v>
      </c>
      <c r="I35" s="64" t="s">
        <v>141</v>
      </c>
      <c r="K35" s="82">
        <v>201700042</v>
      </c>
      <c r="L35" s="174" t="s">
        <v>54</v>
      </c>
      <c r="M35" s="83">
        <v>5</v>
      </c>
      <c r="N35" s="84" t="s">
        <v>140</v>
      </c>
    </row>
    <row r="36" spans="1:14" x14ac:dyDescent="0.2">
      <c r="A36" s="60"/>
      <c r="B36" s="169"/>
      <c r="C36" s="61"/>
      <c r="D36" s="62"/>
      <c r="F36" s="68">
        <v>191820210</v>
      </c>
      <c r="G36" s="175" t="s">
        <v>78</v>
      </c>
      <c r="H36" s="63">
        <v>5</v>
      </c>
      <c r="I36" s="64" t="s">
        <v>141</v>
      </c>
      <c r="K36" s="82">
        <v>201700218</v>
      </c>
      <c r="L36" s="174" t="s">
        <v>90</v>
      </c>
      <c r="M36" s="83">
        <v>5</v>
      </c>
      <c r="N36" s="84" t="s">
        <v>143</v>
      </c>
    </row>
    <row r="37" spans="1:14" x14ac:dyDescent="0.2">
      <c r="A37" s="60"/>
      <c r="B37" s="169"/>
      <c r="C37" s="61"/>
      <c r="D37" s="62"/>
      <c r="F37" s="86">
        <v>191530881</v>
      </c>
      <c r="G37" s="178" t="s">
        <v>79</v>
      </c>
      <c r="H37" s="63">
        <v>5</v>
      </c>
      <c r="I37" s="64" t="s">
        <v>143</v>
      </c>
      <c r="K37" s="82">
        <v>201700024</v>
      </c>
      <c r="L37" s="174" t="s">
        <v>59</v>
      </c>
      <c r="M37" s="83">
        <v>5</v>
      </c>
      <c r="N37" s="84" t="s">
        <v>144</v>
      </c>
    </row>
    <row r="38" spans="1:14" x14ac:dyDescent="0.25">
      <c r="A38" s="60"/>
      <c r="B38" s="85"/>
      <c r="C38" s="61"/>
      <c r="D38" s="62"/>
      <c r="F38" s="68">
        <v>191531830</v>
      </c>
      <c r="G38" s="170" t="s">
        <v>80</v>
      </c>
      <c r="H38" s="63">
        <v>5</v>
      </c>
      <c r="I38" s="64" t="s">
        <v>144</v>
      </c>
      <c r="K38" s="65"/>
      <c r="L38" s="171"/>
      <c r="M38" s="66"/>
      <c r="N38" s="67"/>
    </row>
    <row r="39" spans="1:14" ht="15" thickBot="1" x14ac:dyDescent="0.25">
      <c r="A39" s="87"/>
      <c r="B39" s="88"/>
      <c r="C39" s="89"/>
      <c r="D39" s="90"/>
      <c r="F39" s="92">
        <v>202100082</v>
      </c>
      <c r="G39" s="179" t="s">
        <v>156</v>
      </c>
      <c r="H39" s="93">
        <v>5</v>
      </c>
      <c r="I39" s="94" t="s">
        <v>157</v>
      </c>
      <c r="K39" s="95"/>
      <c r="L39" s="180"/>
      <c r="M39" s="96"/>
      <c r="N39" s="97"/>
    </row>
    <row r="40" spans="1:14" ht="15.75" thickBot="1" x14ac:dyDescent="0.3">
      <c r="E40" s="91"/>
      <c r="F40" s="91"/>
    </row>
    <row r="41" spans="1:14" ht="15" x14ac:dyDescent="0.25">
      <c r="A41" s="304" t="s">
        <v>158</v>
      </c>
      <c r="B41" s="305"/>
      <c r="C41" s="305"/>
      <c r="D41" s="306"/>
      <c r="E41" s="91"/>
      <c r="F41" s="310" t="s">
        <v>159</v>
      </c>
      <c r="G41" s="311"/>
      <c r="H41" s="311"/>
      <c r="I41" s="312"/>
      <c r="K41" s="316" t="s">
        <v>160</v>
      </c>
      <c r="L41" s="317"/>
      <c r="M41" s="317"/>
      <c r="N41" s="318"/>
    </row>
    <row r="42" spans="1:14" ht="15.75" thickBot="1" x14ac:dyDescent="0.3">
      <c r="A42" s="307"/>
      <c r="B42" s="308"/>
      <c r="C42" s="308"/>
      <c r="D42" s="309"/>
      <c r="F42" s="313"/>
      <c r="G42" s="314"/>
      <c r="H42" s="314"/>
      <c r="I42" s="315"/>
      <c r="J42" s="91"/>
      <c r="K42" s="319"/>
      <c r="L42" s="320"/>
      <c r="M42" s="320"/>
      <c r="N42" s="321"/>
    </row>
    <row r="43" spans="1:14" ht="15" x14ac:dyDescent="0.25">
      <c r="A43" s="98" t="s">
        <v>138</v>
      </c>
      <c r="B43" s="99"/>
      <c r="C43" s="100" t="s">
        <v>1</v>
      </c>
      <c r="D43" s="101" t="s">
        <v>139</v>
      </c>
      <c r="F43" s="102" t="s">
        <v>138</v>
      </c>
      <c r="G43" s="103"/>
      <c r="H43" s="104" t="s">
        <v>1</v>
      </c>
      <c r="I43" s="105" t="s">
        <v>139</v>
      </c>
      <c r="J43" s="91"/>
      <c r="K43" s="181" t="s">
        <v>138</v>
      </c>
      <c r="L43" s="182"/>
      <c r="M43" s="183" t="s">
        <v>1</v>
      </c>
      <c r="N43" s="184" t="s">
        <v>139</v>
      </c>
    </row>
    <row r="44" spans="1:14" ht="15" x14ac:dyDescent="0.2">
      <c r="A44" s="106">
        <v>201900091</v>
      </c>
      <c r="B44" s="185" t="s">
        <v>49</v>
      </c>
      <c r="C44" s="107">
        <v>5</v>
      </c>
      <c r="D44" s="108" t="s">
        <v>140</v>
      </c>
      <c r="F44" s="109">
        <v>201800008</v>
      </c>
      <c r="G44" s="186" t="s">
        <v>161</v>
      </c>
      <c r="H44" s="110">
        <v>5</v>
      </c>
      <c r="I44" s="111" t="s">
        <v>140</v>
      </c>
      <c r="J44" s="91"/>
      <c r="K44" s="112">
        <v>201800156</v>
      </c>
      <c r="L44" s="187" t="s">
        <v>69</v>
      </c>
      <c r="M44" s="113">
        <v>5</v>
      </c>
      <c r="N44" s="114" t="s">
        <v>143</v>
      </c>
    </row>
    <row r="45" spans="1:14" x14ac:dyDescent="0.2">
      <c r="A45" s="106">
        <v>202200104</v>
      </c>
      <c r="B45" s="188" t="s">
        <v>128</v>
      </c>
      <c r="C45" s="107">
        <v>5</v>
      </c>
      <c r="D45" s="108" t="s">
        <v>140</v>
      </c>
      <c r="F45" s="109">
        <v>201500235</v>
      </c>
      <c r="G45" s="186" t="s">
        <v>162</v>
      </c>
      <c r="H45" s="115">
        <v>5</v>
      </c>
      <c r="I45" s="111" t="s">
        <v>143</v>
      </c>
      <c r="K45" s="116">
        <v>191121720</v>
      </c>
      <c r="L45" s="189" t="s">
        <v>62</v>
      </c>
      <c r="M45" s="113">
        <v>5</v>
      </c>
      <c r="N45" s="114" t="s">
        <v>145</v>
      </c>
    </row>
    <row r="46" spans="1:14" x14ac:dyDescent="0.2">
      <c r="A46" s="106">
        <v>191131360</v>
      </c>
      <c r="B46" s="185" t="s">
        <v>181</v>
      </c>
      <c r="C46" s="107">
        <v>5</v>
      </c>
      <c r="D46" s="108" t="s">
        <v>143</v>
      </c>
      <c r="F46" s="109">
        <v>201300038</v>
      </c>
      <c r="G46" s="186" t="s">
        <v>163</v>
      </c>
      <c r="H46" s="115">
        <v>5</v>
      </c>
      <c r="I46" s="111" t="s">
        <v>140</v>
      </c>
      <c r="K46" s="116">
        <v>201900037</v>
      </c>
      <c r="L46" s="187" t="s">
        <v>57</v>
      </c>
      <c r="M46" s="113">
        <v>5</v>
      </c>
      <c r="N46" s="114" t="s">
        <v>140</v>
      </c>
    </row>
    <row r="47" spans="1:14" x14ac:dyDescent="0.2">
      <c r="A47" s="106">
        <v>191121720</v>
      </c>
      <c r="B47" s="185" t="s">
        <v>62</v>
      </c>
      <c r="C47" s="107">
        <v>5</v>
      </c>
      <c r="D47" s="108" t="s">
        <v>145</v>
      </c>
      <c r="F47" s="117">
        <v>202000039</v>
      </c>
      <c r="G47" s="190" t="s">
        <v>164</v>
      </c>
      <c r="H47" s="115">
        <v>5</v>
      </c>
      <c r="I47" s="111" t="s">
        <v>144</v>
      </c>
      <c r="K47" s="116">
        <v>201500136</v>
      </c>
      <c r="L47" s="187" t="s">
        <v>58</v>
      </c>
      <c r="M47" s="113">
        <v>5</v>
      </c>
      <c r="N47" s="114" t="s">
        <v>141</v>
      </c>
    </row>
    <row r="48" spans="1:14" x14ac:dyDescent="0.2">
      <c r="A48" s="106">
        <v>201400046</v>
      </c>
      <c r="B48" s="185" t="s">
        <v>22</v>
      </c>
      <c r="C48" s="107">
        <v>5</v>
      </c>
      <c r="D48" s="108" t="s">
        <v>165</v>
      </c>
      <c r="F48" s="117">
        <v>201800034</v>
      </c>
      <c r="G48" s="190" t="s">
        <v>166</v>
      </c>
      <c r="H48" s="115">
        <v>5</v>
      </c>
      <c r="I48" s="111" t="s">
        <v>144</v>
      </c>
      <c r="K48" s="112">
        <v>202000034</v>
      </c>
      <c r="L48" s="189" t="s">
        <v>96</v>
      </c>
      <c r="M48" s="113">
        <v>5</v>
      </c>
      <c r="N48" s="114" t="s">
        <v>140</v>
      </c>
    </row>
    <row r="49" spans="1:16" x14ac:dyDescent="0.2">
      <c r="A49" s="106">
        <v>201900037</v>
      </c>
      <c r="B49" s="185" t="s">
        <v>57</v>
      </c>
      <c r="C49" s="107">
        <v>5</v>
      </c>
      <c r="D49" s="108" t="s">
        <v>140</v>
      </c>
      <c r="F49" s="117">
        <v>191102010</v>
      </c>
      <c r="G49" s="190" t="s">
        <v>75</v>
      </c>
      <c r="H49" s="115">
        <v>5</v>
      </c>
      <c r="I49" s="111" t="s">
        <v>144</v>
      </c>
      <c r="K49" s="116">
        <v>201900074</v>
      </c>
      <c r="L49" s="187" t="s">
        <v>23</v>
      </c>
      <c r="M49" s="113">
        <v>5</v>
      </c>
      <c r="N49" s="114" t="s">
        <v>141</v>
      </c>
    </row>
    <row r="50" spans="1:16" x14ac:dyDescent="0.2">
      <c r="A50" s="106">
        <v>201500136</v>
      </c>
      <c r="B50" s="191" t="s">
        <v>58</v>
      </c>
      <c r="C50" s="107">
        <v>5</v>
      </c>
      <c r="D50" s="108" t="s">
        <v>141</v>
      </c>
      <c r="F50" s="117">
        <v>201200146</v>
      </c>
      <c r="G50" s="190" t="s">
        <v>167</v>
      </c>
      <c r="H50" s="115">
        <v>5</v>
      </c>
      <c r="I50" s="111" t="s">
        <v>141</v>
      </c>
      <c r="K50" s="116">
        <v>191150480</v>
      </c>
      <c r="L50" s="187" t="s">
        <v>97</v>
      </c>
      <c r="M50" s="113">
        <v>5</v>
      </c>
      <c r="N50" s="114" t="s">
        <v>143</v>
      </c>
    </row>
    <row r="51" spans="1:16" x14ac:dyDescent="0.2">
      <c r="A51" s="106">
        <v>202000247</v>
      </c>
      <c r="B51" s="185" t="s">
        <v>44</v>
      </c>
      <c r="C51" s="107">
        <v>5</v>
      </c>
      <c r="D51" s="108" t="s">
        <v>155</v>
      </c>
      <c r="F51" s="117">
        <v>191852630</v>
      </c>
      <c r="G51" s="190" t="s">
        <v>168</v>
      </c>
      <c r="H51" s="115">
        <v>5</v>
      </c>
      <c r="I51" s="111" t="s">
        <v>143</v>
      </c>
      <c r="K51" s="116">
        <v>191150700</v>
      </c>
      <c r="L51" s="187" t="s">
        <v>73</v>
      </c>
      <c r="M51" s="113">
        <v>5</v>
      </c>
      <c r="N51" s="114" t="s">
        <v>141</v>
      </c>
    </row>
    <row r="52" spans="1:16" x14ac:dyDescent="0.2">
      <c r="A52" s="106">
        <v>201400037</v>
      </c>
      <c r="B52" s="185" t="s">
        <v>24</v>
      </c>
      <c r="C52" s="107">
        <v>5</v>
      </c>
      <c r="D52" s="108" t="s">
        <v>143</v>
      </c>
      <c r="F52" s="117">
        <v>202000037</v>
      </c>
      <c r="G52" s="190" t="s">
        <v>29</v>
      </c>
      <c r="H52" s="115">
        <v>5</v>
      </c>
      <c r="I52" s="111" t="s">
        <v>141</v>
      </c>
      <c r="K52" s="116">
        <v>201400037</v>
      </c>
      <c r="L52" s="189" t="s">
        <v>24</v>
      </c>
      <c r="M52" s="113">
        <v>5</v>
      </c>
      <c r="N52" s="114" t="s">
        <v>143</v>
      </c>
    </row>
    <row r="53" spans="1:16" x14ac:dyDescent="0.2">
      <c r="A53" s="118">
        <v>201400042</v>
      </c>
      <c r="B53" s="191" t="s">
        <v>35</v>
      </c>
      <c r="C53" s="107">
        <v>5</v>
      </c>
      <c r="D53" s="108" t="s">
        <v>144</v>
      </c>
      <c r="F53" s="117">
        <v>201300039</v>
      </c>
      <c r="G53" s="190" t="s">
        <v>169</v>
      </c>
      <c r="H53" s="115">
        <v>5</v>
      </c>
      <c r="I53" s="111" t="s">
        <v>143</v>
      </c>
      <c r="K53" s="116">
        <v>191155700</v>
      </c>
      <c r="L53" s="189" t="s">
        <v>28</v>
      </c>
      <c r="M53" s="113">
        <v>5</v>
      </c>
      <c r="N53" s="114" t="s">
        <v>141</v>
      </c>
    </row>
    <row r="54" spans="1:16" x14ac:dyDescent="0.2">
      <c r="A54" s="106">
        <v>201400044</v>
      </c>
      <c r="B54" s="185" t="s">
        <v>27</v>
      </c>
      <c r="C54" s="107">
        <v>5</v>
      </c>
      <c r="D54" s="108" t="s">
        <v>140</v>
      </c>
      <c r="F54" s="117">
        <v>191155730</v>
      </c>
      <c r="G54" s="190" t="s">
        <v>170</v>
      </c>
      <c r="H54" s="115">
        <v>5</v>
      </c>
      <c r="I54" s="111" t="s">
        <v>143</v>
      </c>
      <c r="K54" s="116">
        <v>202200111</v>
      </c>
      <c r="L54" s="189" t="s">
        <v>130</v>
      </c>
      <c r="M54" s="113">
        <v>5</v>
      </c>
      <c r="N54" s="114" t="s">
        <v>144</v>
      </c>
    </row>
    <row r="55" spans="1:16" x14ac:dyDescent="0.2">
      <c r="A55" s="118">
        <v>191155700</v>
      </c>
      <c r="B55" s="185" t="s">
        <v>28</v>
      </c>
      <c r="C55" s="107">
        <v>5</v>
      </c>
      <c r="D55" s="108" t="s">
        <v>141</v>
      </c>
      <c r="F55" s="117"/>
      <c r="G55" s="190"/>
      <c r="H55" s="115"/>
      <c r="I55" s="111"/>
      <c r="K55" s="116">
        <v>191141700</v>
      </c>
      <c r="L55" s="189" t="s">
        <v>26</v>
      </c>
      <c r="M55" s="113">
        <v>5</v>
      </c>
      <c r="N55" s="114" t="s">
        <v>141</v>
      </c>
    </row>
    <row r="56" spans="1:16" ht="15" x14ac:dyDescent="0.25">
      <c r="A56" s="119" t="s">
        <v>149</v>
      </c>
      <c r="B56" s="120"/>
      <c r="C56" s="121" t="s">
        <v>1</v>
      </c>
      <c r="D56" s="122" t="s">
        <v>139</v>
      </c>
      <c r="F56" s="123" t="s">
        <v>149</v>
      </c>
      <c r="G56" s="124"/>
      <c r="H56" s="125" t="s">
        <v>1</v>
      </c>
      <c r="I56" s="126" t="s">
        <v>139</v>
      </c>
      <c r="K56" s="127" t="s">
        <v>149</v>
      </c>
      <c r="L56" s="128"/>
      <c r="M56" s="129" t="s">
        <v>1</v>
      </c>
      <c r="N56" s="130" t="s">
        <v>139</v>
      </c>
    </row>
    <row r="57" spans="1:16" x14ac:dyDescent="0.2">
      <c r="A57" s="106">
        <v>202001392</v>
      </c>
      <c r="B57" s="192" t="s">
        <v>91</v>
      </c>
      <c r="C57" s="131">
        <v>5</v>
      </c>
      <c r="D57" s="132" t="s">
        <v>143</v>
      </c>
      <c r="F57" s="117">
        <v>202100228</v>
      </c>
      <c r="G57" s="137" t="s">
        <v>150</v>
      </c>
      <c r="H57" s="134">
        <v>5</v>
      </c>
      <c r="I57" s="135" t="s">
        <v>144</v>
      </c>
      <c r="K57" s="112">
        <v>201400103</v>
      </c>
      <c r="L57" s="189" t="s">
        <v>98</v>
      </c>
      <c r="M57" s="113">
        <v>5</v>
      </c>
      <c r="N57" s="114" t="s">
        <v>141</v>
      </c>
    </row>
    <row r="58" spans="1:16" s="133" customFormat="1" ht="15" x14ac:dyDescent="0.25">
      <c r="A58" s="106">
        <v>202100228</v>
      </c>
      <c r="B58" s="192" t="s">
        <v>150</v>
      </c>
      <c r="C58" s="131">
        <v>5</v>
      </c>
      <c r="D58" s="132" t="s">
        <v>144</v>
      </c>
      <c r="F58" s="117">
        <v>201900091</v>
      </c>
      <c r="G58" s="137" t="s">
        <v>49</v>
      </c>
      <c r="H58" s="134">
        <v>5</v>
      </c>
      <c r="I58" s="135" t="s">
        <v>140</v>
      </c>
      <c r="K58" s="116">
        <v>202100080</v>
      </c>
      <c r="L58" s="159" t="s">
        <v>104</v>
      </c>
      <c r="M58" s="113">
        <v>5</v>
      </c>
      <c r="N58" s="114" t="s">
        <v>144</v>
      </c>
      <c r="P58" s="193"/>
    </row>
    <row r="59" spans="1:16" s="133" customFormat="1" ht="15" x14ac:dyDescent="0.25">
      <c r="A59" s="106">
        <v>201500024</v>
      </c>
      <c r="B59" s="194" t="s">
        <v>32</v>
      </c>
      <c r="C59" s="131">
        <v>5</v>
      </c>
      <c r="D59" s="132" t="s">
        <v>140</v>
      </c>
      <c r="F59" s="117">
        <v>201200145</v>
      </c>
      <c r="G59" s="137" t="s">
        <v>93</v>
      </c>
      <c r="H59" s="134">
        <v>5</v>
      </c>
      <c r="I59" s="135" t="s">
        <v>144</v>
      </c>
      <c r="K59" s="116">
        <v>201500024</v>
      </c>
      <c r="L59" s="159" t="s">
        <v>32</v>
      </c>
      <c r="M59" s="113">
        <v>5</v>
      </c>
      <c r="N59" s="114" t="s">
        <v>140</v>
      </c>
      <c r="P59" s="193"/>
    </row>
    <row r="60" spans="1:16" s="193" customFormat="1" ht="15" x14ac:dyDescent="0.25">
      <c r="A60" s="106">
        <v>191121700</v>
      </c>
      <c r="B60" s="194" t="s">
        <v>33</v>
      </c>
      <c r="C60" s="131">
        <v>5</v>
      </c>
      <c r="D60" s="132" t="s">
        <v>144</v>
      </c>
      <c r="E60" s="133"/>
      <c r="F60" s="117">
        <v>202200104</v>
      </c>
      <c r="G60" s="190" t="s">
        <v>128</v>
      </c>
      <c r="H60" s="115">
        <v>5</v>
      </c>
      <c r="I60" s="111" t="s">
        <v>140</v>
      </c>
      <c r="J60" s="133"/>
      <c r="K60" s="116">
        <v>201900091</v>
      </c>
      <c r="L60" s="159" t="s">
        <v>49</v>
      </c>
      <c r="M60" s="113">
        <v>5</v>
      </c>
      <c r="N60" s="114" t="s">
        <v>140</v>
      </c>
      <c r="P60" s="133"/>
    </row>
    <row r="61" spans="1:16" s="133" customFormat="1" x14ac:dyDescent="0.2">
      <c r="A61" s="106">
        <v>191121710</v>
      </c>
      <c r="B61" s="194" t="s">
        <v>39</v>
      </c>
      <c r="C61" s="131">
        <v>5</v>
      </c>
      <c r="D61" s="132" t="s">
        <v>145</v>
      </c>
      <c r="F61" s="117">
        <v>191121720</v>
      </c>
      <c r="G61" s="137" t="s">
        <v>62</v>
      </c>
      <c r="H61" s="134">
        <v>5</v>
      </c>
      <c r="I61" s="135" t="s">
        <v>145</v>
      </c>
      <c r="K61" s="112">
        <v>191154740</v>
      </c>
      <c r="L61" s="189" t="s">
        <v>99</v>
      </c>
      <c r="M61" s="113">
        <v>5</v>
      </c>
      <c r="N61" s="114" t="s">
        <v>141</v>
      </c>
    </row>
    <row r="62" spans="1:16" s="133" customFormat="1" x14ac:dyDescent="0.2">
      <c r="A62" s="106">
        <v>202200127</v>
      </c>
      <c r="B62" s="194" t="s">
        <v>127</v>
      </c>
      <c r="C62" s="131">
        <v>5</v>
      </c>
      <c r="D62" s="132" t="s">
        <v>140</v>
      </c>
      <c r="F62" s="117">
        <v>201700294</v>
      </c>
      <c r="G62" s="137" t="s">
        <v>94</v>
      </c>
      <c r="H62" s="134">
        <v>5</v>
      </c>
      <c r="I62" s="135" t="s">
        <v>144</v>
      </c>
      <c r="K62" s="116">
        <v>201200133</v>
      </c>
      <c r="L62" s="159" t="s">
        <v>61</v>
      </c>
      <c r="M62" s="113">
        <v>5</v>
      </c>
      <c r="N62" s="114" t="s">
        <v>144</v>
      </c>
    </row>
    <row r="63" spans="1:16" s="133" customFormat="1" x14ac:dyDescent="0.2">
      <c r="A63" s="106">
        <v>201500344</v>
      </c>
      <c r="B63" s="194" t="s">
        <v>40</v>
      </c>
      <c r="C63" s="131">
        <v>5</v>
      </c>
      <c r="D63" s="132" t="s">
        <v>165</v>
      </c>
      <c r="F63" s="117">
        <v>201900037</v>
      </c>
      <c r="G63" s="137" t="s">
        <v>57</v>
      </c>
      <c r="H63" s="134">
        <v>5</v>
      </c>
      <c r="I63" s="135" t="s">
        <v>140</v>
      </c>
      <c r="K63" s="116">
        <v>202001436</v>
      </c>
      <c r="L63" s="159" t="s">
        <v>100</v>
      </c>
      <c r="M63" s="113">
        <v>5</v>
      </c>
      <c r="N63" s="114" t="s">
        <v>143</v>
      </c>
    </row>
    <row r="64" spans="1:16" s="133" customFormat="1" x14ac:dyDescent="0.2">
      <c r="A64" s="106">
        <v>191157750</v>
      </c>
      <c r="B64" s="194" t="s">
        <v>34</v>
      </c>
      <c r="C64" s="131">
        <v>5</v>
      </c>
      <c r="D64" s="132" t="s">
        <v>141</v>
      </c>
      <c r="F64" s="117">
        <v>191102041</v>
      </c>
      <c r="G64" s="137" t="s">
        <v>66</v>
      </c>
      <c r="H64" s="134">
        <v>5</v>
      </c>
      <c r="I64" s="135" t="s">
        <v>140</v>
      </c>
      <c r="K64" s="116">
        <v>191154731</v>
      </c>
      <c r="L64" s="159" t="s">
        <v>51</v>
      </c>
      <c r="M64" s="113">
        <v>5</v>
      </c>
      <c r="N64" s="114" t="s">
        <v>144</v>
      </c>
    </row>
    <row r="65" spans="1:20" s="133" customFormat="1" x14ac:dyDescent="0.2">
      <c r="A65" s="106">
        <v>201900074</v>
      </c>
      <c r="B65" s="194" t="s">
        <v>23</v>
      </c>
      <c r="C65" s="131">
        <v>5</v>
      </c>
      <c r="D65" s="132" t="s">
        <v>141</v>
      </c>
      <c r="F65" s="117">
        <v>201700042</v>
      </c>
      <c r="G65" s="137" t="s">
        <v>54</v>
      </c>
      <c r="H65" s="134">
        <v>5</v>
      </c>
      <c r="I65" s="135" t="s">
        <v>140</v>
      </c>
      <c r="K65" s="116">
        <v>202200104</v>
      </c>
      <c r="L65" s="195" t="s">
        <v>128</v>
      </c>
      <c r="M65" s="113">
        <v>5</v>
      </c>
      <c r="N65" s="114" t="s">
        <v>140</v>
      </c>
    </row>
    <row r="66" spans="1:20" s="133" customFormat="1" x14ac:dyDescent="0.2">
      <c r="A66" s="106">
        <v>191137400</v>
      </c>
      <c r="B66" s="194" t="s">
        <v>25</v>
      </c>
      <c r="C66" s="131">
        <v>5</v>
      </c>
      <c r="D66" s="132" t="s">
        <v>140</v>
      </c>
      <c r="F66" s="117">
        <v>191531830</v>
      </c>
      <c r="G66" s="137" t="s">
        <v>80</v>
      </c>
      <c r="H66" s="134">
        <v>5</v>
      </c>
      <c r="I66" s="135" t="s">
        <v>144</v>
      </c>
      <c r="K66" s="116">
        <v>202001409</v>
      </c>
      <c r="L66" s="159" t="s">
        <v>171</v>
      </c>
      <c r="M66" s="113">
        <v>5</v>
      </c>
      <c r="N66" s="114" t="s">
        <v>143</v>
      </c>
    </row>
    <row r="67" spans="1:20" s="133" customFormat="1" x14ac:dyDescent="0.2">
      <c r="A67" s="106">
        <v>202000256</v>
      </c>
      <c r="B67" s="194" t="s">
        <v>41</v>
      </c>
      <c r="C67" s="131">
        <v>5</v>
      </c>
      <c r="D67" s="132" t="s">
        <v>143</v>
      </c>
      <c r="F67" s="117">
        <v>191155710</v>
      </c>
      <c r="G67" s="137" t="s">
        <v>36</v>
      </c>
      <c r="H67" s="136">
        <v>5</v>
      </c>
      <c r="I67" s="135" t="s">
        <v>143</v>
      </c>
      <c r="K67" s="116">
        <v>191131360</v>
      </c>
      <c r="L67" s="159" t="s">
        <v>181</v>
      </c>
      <c r="M67" s="113">
        <v>5</v>
      </c>
      <c r="N67" s="114" t="s">
        <v>143</v>
      </c>
    </row>
    <row r="68" spans="1:20" s="133" customFormat="1" x14ac:dyDescent="0.2">
      <c r="A68" s="106">
        <v>201900097</v>
      </c>
      <c r="B68" s="194" t="s">
        <v>30</v>
      </c>
      <c r="C68" s="131">
        <v>5</v>
      </c>
      <c r="D68" s="132" t="s">
        <v>143</v>
      </c>
      <c r="F68" s="117">
        <v>202200100</v>
      </c>
      <c r="G68" s="137" t="s">
        <v>68</v>
      </c>
      <c r="H68" s="134">
        <v>5</v>
      </c>
      <c r="I68" s="135" t="s">
        <v>141</v>
      </c>
      <c r="K68" s="116">
        <v>201700071</v>
      </c>
      <c r="L68" s="159" t="s">
        <v>101</v>
      </c>
      <c r="M68" s="113">
        <v>5</v>
      </c>
      <c r="N68" s="114" t="s">
        <v>144</v>
      </c>
    </row>
    <row r="69" spans="1:20" s="133" customFormat="1" x14ac:dyDescent="0.2">
      <c r="A69" s="106">
        <v>202100319</v>
      </c>
      <c r="B69" s="194" t="s">
        <v>129</v>
      </c>
      <c r="C69" s="131">
        <v>5</v>
      </c>
      <c r="D69" s="132" t="s">
        <v>144</v>
      </c>
      <c r="F69" s="117">
        <v>191820120</v>
      </c>
      <c r="G69" s="137" t="s">
        <v>95</v>
      </c>
      <c r="H69" s="134">
        <v>5</v>
      </c>
      <c r="I69" s="135" t="s">
        <v>144</v>
      </c>
      <c r="K69" s="116">
        <v>201200167</v>
      </c>
      <c r="L69" s="159" t="s">
        <v>102</v>
      </c>
      <c r="M69" s="113">
        <v>5</v>
      </c>
      <c r="N69" s="114" t="s">
        <v>141</v>
      </c>
    </row>
    <row r="70" spans="1:20" s="133" customFormat="1" x14ac:dyDescent="0.2">
      <c r="A70" s="106">
        <v>191121740</v>
      </c>
      <c r="B70" s="194" t="s">
        <v>42</v>
      </c>
      <c r="C70" s="131">
        <v>5</v>
      </c>
      <c r="D70" s="132" t="s">
        <v>165</v>
      </c>
      <c r="F70" s="196"/>
      <c r="G70" s="138"/>
      <c r="H70" s="197"/>
      <c r="I70" s="198"/>
      <c r="K70" s="116">
        <v>202200070</v>
      </c>
      <c r="L70" s="159" t="s">
        <v>172</v>
      </c>
      <c r="M70" s="113">
        <v>5</v>
      </c>
      <c r="N70" s="114" t="s">
        <v>140</v>
      </c>
    </row>
    <row r="71" spans="1:20" s="133" customFormat="1" x14ac:dyDescent="0.2">
      <c r="A71" s="106">
        <v>202100226</v>
      </c>
      <c r="B71" s="194" t="s">
        <v>173</v>
      </c>
      <c r="C71" s="131">
        <v>5</v>
      </c>
      <c r="D71" s="132" t="s">
        <v>144</v>
      </c>
      <c r="F71" s="117"/>
      <c r="G71" s="137"/>
      <c r="H71" s="134"/>
      <c r="I71" s="135"/>
      <c r="K71" s="116">
        <v>202200100</v>
      </c>
      <c r="L71" s="159" t="s">
        <v>68</v>
      </c>
      <c r="M71" s="113">
        <v>5</v>
      </c>
      <c r="N71" s="114" t="s">
        <v>141</v>
      </c>
    </row>
    <row r="72" spans="1:20" s="133" customFormat="1" x14ac:dyDescent="0.2">
      <c r="A72" s="106">
        <v>202000037</v>
      </c>
      <c r="B72" s="194" t="s">
        <v>29</v>
      </c>
      <c r="C72" s="131">
        <v>5</v>
      </c>
      <c r="D72" s="132" t="s">
        <v>141</v>
      </c>
      <c r="F72" s="117"/>
      <c r="G72" s="138"/>
      <c r="H72" s="134"/>
      <c r="I72" s="135"/>
      <c r="K72" s="116">
        <v>201600327</v>
      </c>
      <c r="L72" s="159" t="s">
        <v>103</v>
      </c>
      <c r="M72" s="113">
        <v>5</v>
      </c>
      <c r="N72" s="114" t="s">
        <v>144</v>
      </c>
    </row>
    <row r="73" spans="1:20" s="133" customFormat="1" x14ac:dyDescent="0.2">
      <c r="A73" s="106">
        <v>201300039</v>
      </c>
      <c r="B73" s="194" t="s">
        <v>55</v>
      </c>
      <c r="C73" s="131">
        <v>5</v>
      </c>
      <c r="D73" s="132" t="s">
        <v>143</v>
      </c>
      <c r="F73" s="117"/>
      <c r="G73" s="138"/>
      <c r="H73" s="134"/>
      <c r="I73" s="135"/>
      <c r="K73" s="116">
        <v>191155730</v>
      </c>
      <c r="L73" s="159" t="s">
        <v>170</v>
      </c>
      <c r="M73" s="113">
        <v>5</v>
      </c>
      <c r="N73" s="114" t="s">
        <v>143</v>
      </c>
    </row>
    <row r="74" spans="1:20" s="133" customFormat="1" x14ac:dyDescent="0.2">
      <c r="A74" s="106">
        <v>191155710</v>
      </c>
      <c r="B74" s="194" t="s">
        <v>36</v>
      </c>
      <c r="C74" s="131">
        <v>5</v>
      </c>
      <c r="D74" s="132" t="s">
        <v>143</v>
      </c>
      <c r="F74" s="117"/>
      <c r="G74" s="137"/>
      <c r="H74" s="136"/>
      <c r="I74" s="135"/>
      <c r="K74" s="116"/>
      <c r="L74" s="159"/>
      <c r="M74" s="113"/>
      <c r="N74" s="114"/>
    </row>
    <row r="75" spans="1:20" s="133" customFormat="1" x14ac:dyDescent="0.2">
      <c r="A75" s="106">
        <v>202200111</v>
      </c>
      <c r="B75" s="194" t="s">
        <v>92</v>
      </c>
      <c r="C75" s="131">
        <v>5</v>
      </c>
      <c r="D75" s="132" t="s">
        <v>144</v>
      </c>
      <c r="F75" s="117"/>
      <c r="G75" s="137"/>
      <c r="H75" s="136"/>
      <c r="I75" s="135"/>
      <c r="K75" s="116"/>
      <c r="L75" s="159"/>
      <c r="M75" s="113"/>
      <c r="N75" s="114"/>
    </row>
    <row r="76" spans="1:20" s="133" customFormat="1" x14ac:dyDescent="0.2">
      <c r="A76" s="106">
        <v>201600101</v>
      </c>
      <c r="B76" s="194" t="s">
        <v>37</v>
      </c>
      <c r="C76" s="131">
        <v>5</v>
      </c>
      <c r="D76" s="132" t="s">
        <v>143</v>
      </c>
      <c r="F76" s="117"/>
      <c r="G76" s="138"/>
      <c r="H76" s="134"/>
      <c r="I76" s="135"/>
      <c r="K76" s="199"/>
      <c r="L76" s="200"/>
      <c r="M76" s="201"/>
      <c r="N76" s="202"/>
    </row>
    <row r="77" spans="1:20" s="133" customFormat="1" x14ac:dyDescent="0.2">
      <c r="A77" s="106">
        <v>191141700</v>
      </c>
      <c r="B77" s="194" t="s">
        <v>26</v>
      </c>
      <c r="C77" s="131">
        <v>5</v>
      </c>
      <c r="D77" s="132" t="s">
        <v>141</v>
      </c>
      <c r="F77" s="117"/>
      <c r="G77" s="138"/>
      <c r="H77" s="134"/>
      <c r="I77" s="135"/>
      <c r="K77" s="116"/>
      <c r="L77" s="159"/>
      <c r="M77" s="113"/>
      <c r="N77" s="114"/>
    </row>
    <row r="78" spans="1:20" s="133" customFormat="1" x14ac:dyDescent="0.2">
      <c r="A78" s="106">
        <v>191155730</v>
      </c>
      <c r="B78" s="194" t="s">
        <v>170</v>
      </c>
      <c r="C78" s="131">
        <v>5</v>
      </c>
      <c r="D78" s="132" t="s">
        <v>143</v>
      </c>
      <c r="F78" s="117"/>
      <c r="G78" s="138"/>
      <c r="H78" s="134"/>
      <c r="I78" s="135"/>
      <c r="K78" s="116"/>
      <c r="L78" s="203"/>
      <c r="M78" s="113"/>
      <c r="N78" s="114"/>
    </row>
    <row r="79" spans="1:20" s="133" customFormat="1" ht="15" thickBot="1" x14ac:dyDescent="0.25">
      <c r="A79" s="139">
        <v>201900098</v>
      </c>
      <c r="B79" s="204" t="s">
        <v>38</v>
      </c>
      <c r="C79" s="140">
        <v>5</v>
      </c>
      <c r="D79" s="141" t="s">
        <v>144</v>
      </c>
      <c r="F79" s="142"/>
      <c r="G79" s="143"/>
      <c r="H79" s="144"/>
      <c r="I79" s="145"/>
      <c r="K79" s="146"/>
      <c r="L79" s="205"/>
      <c r="M79" s="147"/>
      <c r="N79" s="148"/>
      <c r="Q79" s="17"/>
      <c r="R79" s="17"/>
      <c r="S79" s="17"/>
      <c r="T79" s="17"/>
    </row>
    <row r="80" spans="1:20" s="133" customFormat="1" ht="15" thickBot="1" x14ac:dyDescent="0.25">
      <c r="K80" s="149"/>
      <c r="L80" s="206"/>
      <c r="M80" s="150"/>
      <c r="N80" s="150"/>
      <c r="Q80" s="17"/>
      <c r="R80" s="17"/>
      <c r="S80" s="17"/>
      <c r="T80" s="17"/>
    </row>
    <row r="81" spans="1:9" ht="15.75" customHeight="1" x14ac:dyDescent="0.25">
      <c r="A81" s="291" t="s">
        <v>174</v>
      </c>
      <c r="B81" s="292"/>
      <c r="C81" s="292"/>
      <c r="D81" s="293"/>
      <c r="F81" s="297" t="s">
        <v>175</v>
      </c>
      <c r="G81" s="298"/>
      <c r="H81" s="298"/>
      <c r="I81" s="299"/>
    </row>
    <row r="82" spans="1:9" ht="14.25" customHeight="1" x14ac:dyDescent="0.25">
      <c r="A82" s="294"/>
      <c r="B82" s="295"/>
      <c r="C82" s="295"/>
      <c r="D82" s="296"/>
      <c r="F82" s="300"/>
      <c r="G82" s="301"/>
      <c r="H82" s="301"/>
      <c r="I82" s="302"/>
    </row>
    <row r="83" spans="1:9" ht="15" customHeight="1" x14ac:dyDescent="0.25">
      <c r="A83" s="207" t="s">
        <v>176</v>
      </c>
      <c r="B83" s="208"/>
      <c r="C83" s="209" t="s">
        <v>1</v>
      </c>
      <c r="D83" s="210" t="s">
        <v>139</v>
      </c>
      <c r="F83" s="211"/>
      <c r="G83" s="212"/>
      <c r="H83" s="212"/>
      <c r="I83" s="213"/>
    </row>
    <row r="84" spans="1:9" ht="15" x14ac:dyDescent="0.25">
      <c r="A84" s="214">
        <v>191158500</v>
      </c>
      <c r="B84" s="215" t="s">
        <v>106</v>
      </c>
      <c r="C84" s="216" t="s">
        <v>154</v>
      </c>
      <c r="D84" s="217" t="s">
        <v>155</v>
      </c>
      <c r="F84" s="218" t="s">
        <v>182</v>
      </c>
      <c r="I84" s="219"/>
    </row>
    <row r="85" spans="1:9" ht="15" x14ac:dyDescent="0.25">
      <c r="A85" s="214">
        <v>201800102</v>
      </c>
      <c r="B85" s="215" t="s">
        <v>107</v>
      </c>
      <c r="C85" s="220">
        <v>5</v>
      </c>
      <c r="D85" s="217" t="s">
        <v>141</v>
      </c>
      <c r="F85" s="218" t="s">
        <v>183</v>
      </c>
      <c r="I85" s="219"/>
    </row>
    <row r="86" spans="1:9" ht="15" x14ac:dyDescent="0.25">
      <c r="A86" s="214">
        <v>202001436</v>
      </c>
      <c r="B86" s="215" t="s">
        <v>100</v>
      </c>
      <c r="C86" s="220">
        <v>5</v>
      </c>
      <c r="D86" s="217" t="s">
        <v>143</v>
      </c>
      <c r="F86" s="218" t="s">
        <v>184</v>
      </c>
      <c r="I86" s="219"/>
    </row>
    <row r="87" spans="1:9" ht="15" x14ac:dyDescent="0.25">
      <c r="A87" s="214">
        <v>191124310</v>
      </c>
      <c r="B87" s="215" t="s">
        <v>108</v>
      </c>
      <c r="C87" s="220">
        <v>5</v>
      </c>
      <c r="D87" s="217" t="s">
        <v>143</v>
      </c>
      <c r="F87" s="218" t="s">
        <v>185</v>
      </c>
      <c r="I87" s="219"/>
    </row>
    <row r="88" spans="1:9" x14ac:dyDescent="0.25">
      <c r="A88" s="214">
        <v>192850960</v>
      </c>
      <c r="B88" s="215" t="s">
        <v>109</v>
      </c>
      <c r="C88" s="220">
        <v>5</v>
      </c>
      <c r="D88" s="217" t="s">
        <v>143</v>
      </c>
      <c r="F88" s="218" t="s">
        <v>186</v>
      </c>
      <c r="I88" s="219"/>
    </row>
    <row r="89" spans="1:9" x14ac:dyDescent="0.25">
      <c r="A89" s="214">
        <v>201600241</v>
      </c>
      <c r="B89" s="215" t="s">
        <v>131</v>
      </c>
      <c r="C89" s="220">
        <v>5</v>
      </c>
      <c r="D89" s="217" t="s">
        <v>154</v>
      </c>
      <c r="F89" s="218"/>
      <c r="I89" s="219"/>
    </row>
    <row r="90" spans="1:9" ht="15" x14ac:dyDescent="0.25">
      <c r="A90" s="214">
        <v>201700025</v>
      </c>
      <c r="B90" s="215" t="s">
        <v>110</v>
      </c>
      <c r="C90" s="220">
        <v>5</v>
      </c>
      <c r="D90" s="217" t="s">
        <v>143</v>
      </c>
      <c r="F90" s="221" t="s">
        <v>13</v>
      </c>
      <c r="G90" s="17" t="s">
        <v>177</v>
      </c>
      <c r="I90" s="219"/>
    </row>
    <row r="91" spans="1:9" ht="15" x14ac:dyDescent="0.25">
      <c r="A91" s="214">
        <v>192850840</v>
      </c>
      <c r="B91" s="215" t="s">
        <v>111</v>
      </c>
      <c r="C91" s="220">
        <v>5</v>
      </c>
      <c r="D91" s="217" t="s">
        <v>143</v>
      </c>
      <c r="F91" s="221" t="s">
        <v>113</v>
      </c>
      <c r="G91" s="17" t="s">
        <v>178</v>
      </c>
      <c r="I91" s="219"/>
    </row>
    <row r="92" spans="1:9" ht="15" x14ac:dyDescent="0.25">
      <c r="A92" s="214">
        <v>202100082</v>
      </c>
      <c r="B92" s="215" t="s">
        <v>132</v>
      </c>
      <c r="C92" s="220">
        <v>5</v>
      </c>
      <c r="D92" s="217" t="s">
        <v>157</v>
      </c>
      <c r="F92" s="221"/>
      <c r="I92" s="219"/>
    </row>
    <row r="93" spans="1:9" ht="15" thickBot="1" x14ac:dyDescent="0.3">
      <c r="A93" s="222">
        <v>201000201</v>
      </c>
      <c r="B93" s="223" t="s">
        <v>112</v>
      </c>
      <c r="C93" s="224">
        <v>5</v>
      </c>
      <c r="D93" s="225" t="s">
        <v>144</v>
      </c>
      <c r="F93" s="226"/>
      <c r="G93" s="227"/>
      <c r="H93" s="227"/>
      <c r="I93" s="228"/>
    </row>
    <row r="94" spans="1:9" ht="15" x14ac:dyDescent="0.25">
      <c r="B94" s="7"/>
      <c r="D94" s="40"/>
      <c r="E94" s="40"/>
    </row>
    <row r="95" spans="1:9" ht="15" x14ac:dyDescent="0.25">
      <c r="B95" s="7"/>
      <c r="D95" s="40"/>
      <c r="E95" s="40"/>
    </row>
    <row r="96" spans="1:9" x14ac:dyDescent="0.25">
      <c r="C96" s="229"/>
      <c r="D96" s="40"/>
      <c r="E96" s="40"/>
    </row>
    <row r="97" spans="3:5" x14ac:dyDescent="0.25">
      <c r="C97" s="229"/>
      <c r="D97" s="40"/>
      <c r="E97" s="40"/>
    </row>
    <row r="98" spans="3:5" x14ac:dyDescent="0.25">
      <c r="C98" s="229"/>
      <c r="D98" s="40"/>
      <c r="E98" s="40"/>
    </row>
    <row r="99" spans="3:5" x14ac:dyDescent="0.25">
      <c r="C99" s="229"/>
      <c r="D99" s="40"/>
      <c r="E99" s="40"/>
    </row>
    <row r="100" spans="3:5" x14ac:dyDescent="0.25">
      <c r="E100" s="40"/>
    </row>
    <row r="101" spans="3:5" x14ac:dyDescent="0.2">
      <c r="C101" s="230"/>
      <c r="D101" s="40"/>
      <c r="E101" s="40"/>
    </row>
    <row r="102" spans="3:5" x14ac:dyDescent="0.25">
      <c r="C102" s="229"/>
      <c r="D102" s="40"/>
      <c r="E102" s="40"/>
    </row>
    <row r="103" spans="3:5" x14ac:dyDescent="0.25">
      <c r="C103" s="229"/>
      <c r="D103" s="40"/>
      <c r="E103" s="40"/>
    </row>
    <row r="104" spans="3:5" x14ac:dyDescent="0.25">
      <c r="C104" s="229"/>
      <c r="D104" s="40"/>
      <c r="E104" s="40"/>
    </row>
    <row r="105" spans="3:5" x14ac:dyDescent="0.25">
      <c r="C105" s="229"/>
      <c r="D105" s="40"/>
      <c r="E105" s="40"/>
    </row>
    <row r="106" spans="3:5" x14ac:dyDescent="0.25">
      <c r="D106" s="40"/>
      <c r="E106" s="40"/>
    </row>
    <row r="107" spans="3:5" x14ac:dyDescent="0.25">
      <c r="D107" s="40"/>
      <c r="E107" s="40"/>
    </row>
  </sheetData>
  <mergeCells count="15">
    <mergeCell ref="Q5:R5"/>
    <mergeCell ref="A1:N1"/>
    <mergeCell ref="A3:N3"/>
    <mergeCell ref="A4:D5"/>
    <mergeCell ref="F4:I5"/>
    <mergeCell ref="K4:N5"/>
    <mergeCell ref="A81:D82"/>
    <mergeCell ref="F81:I82"/>
    <mergeCell ref="Q6:R6"/>
    <mergeCell ref="Q7:R7"/>
    <mergeCell ref="Q9:R9"/>
    <mergeCell ref="Q10:R10"/>
    <mergeCell ref="A41:D42"/>
    <mergeCell ref="F41:I42"/>
    <mergeCell ref="K41:N42"/>
  </mergeCells>
  <hyperlinks>
    <hyperlink ref="B7" r:id="rId1" xr:uid="{00000000-0004-0000-0900-000000000000}"/>
    <hyperlink ref="B12" r:id="rId2" xr:uid="{00000000-0004-0000-0900-000001000000}"/>
    <hyperlink ref="B10" r:id="rId3" xr:uid="{00000000-0004-0000-0900-000002000000}"/>
    <hyperlink ref="B11" r:id="rId4" xr:uid="{00000000-0004-0000-0900-000003000000}"/>
    <hyperlink ref="B13" r:id="rId5" xr:uid="{00000000-0004-0000-0900-000004000000}"/>
    <hyperlink ref="B14" r:id="rId6" xr:uid="{00000000-0004-0000-0900-000005000000}"/>
    <hyperlink ref="B16" r:id="rId7" xr:uid="{00000000-0004-0000-0900-000006000000}"/>
    <hyperlink ref="B17" r:id="rId8" xr:uid="{00000000-0004-0000-0900-000007000000}"/>
    <hyperlink ref="B18" r:id="rId9" xr:uid="{00000000-0004-0000-0900-000008000000}"/>
    <hyperlink ref="G7" r:id="rId10" xr:uid="{00000000-0004-0000-0900-000009000000}"/>
    <hyperlink ref="G8" r:id="rId11" xr:uid="{00000000-0004-0000-0900-00000A000000}"/>
    <hyperlink ref="G10" r:id="rId12" xr:uid="{00000000-0004-0000-0900-00000B000000}"/>
    <hyperlink ref="G11" r:id="rId13" xr:uid="{00000000-0004-0000-0900-00000C000000}"/>
    <hyperlink ref="G12" r:id="rId14" xr:uid="{00000000-0004-0000-0900-00000D000000}"/>
    <hyperlink ref="G9" r:id="rId15" xr:uid="{00000000-0004-0000-0900-00000E000000}"/>
    <hyperlink ref="G18" r:id="rId16" xr:uid="{00000000-0004-0000-0900-00000F000000}"/>
    <hyperlink ref="L7" r:id="rId17" xr:uid="{00000000-0004-0000-0900-000010000000}"/>
    <hyperlink ref="L8" r:id="rId18" xr:uid="{00000000-0004-0000-0900-000011000000}"/>
    <hyperlink ref="L9" r:id="rId19" xr:uid="{00000000-0004-0000-0900-000012000000}"/>
    <hyperlink ref="L10" r:id="rId20" xr:uid="{00000000-0004-0000-0900-000013000000}"/>
    <hyperlink ref="L18" r:id="rId21" xr:uid="{00000000-0004-0000-0900-000014000000}"/>
    <hyperlink ref="L57" r:id="rId22" xr:uid="{00000000-0004-0000-0900-000015000000}"/>
    <hyperlink ref="L44" r:id="rId23" xr:uid="{00000000-0004-0000-0900-000016000000}"/>
    <hyperlink ref="L47" r:id="rId24" xr:uid="{00000000-0004-0000-0900-000017000000}"/>
    <hyperlink ref="L49" r:id="rId25" xr:uid="{00000000-0004-0000-0900-000018000000}"/>
    <hyperlink ref="L50" r:id="rId26" xr:uid="{00000000-0004-0000-0900-000019000000}"/>
    <hyperlink ref="L51" r:id="rId27" xr:uid="{00000000-0004-0000-0900-00001A000000}"/>
    <hyperlink ref="L52" r:id="rId28" xr:uid="{00000000-0004-0000-0900-00001B000000}"/>
    <hyperlink ref="L53" r:id="rId29" xr:uid="{00000000-0004-0000-0900-00001C000000}"/>
    <hyperlink ref="L54" r:id="rId30" xr:uid="{00000000-0004-0000-0900-00001D000000}"/>
    <hyperlink ref="L55" r:id="rId31" xr:uid="{00000000-0004-0000-0900-00001E000000}"/>
    <hyperlink ref="G44" r:id="rId32" xr:uid="{00000000-0004-0000-0900-00001F000000}"/>
    <hyperlink ref="G45" r:id="rId33" xr:uid="{00000000-0004-0000-0900-000020000000}"/>
    <hyperlink ref="G46" r:id="rId34" xr:uid="{00000000-0004-0000-0900-000021000000}"/>
    <hyperlink ref="L45" r:id="rId35" xr:uid="{00000000-0004-0000-0900-000022000000}"/>
    <hyperlink ref="L46" r:id="rId36" xr:uid="{00000000-0004-0000-0900-000023000000}"/>
    <hyperlink ref="B44" r:id="rId37" xr:uid="{00000000-0004-0000-0900-000024000000}"/>
    <hyperlink ref="B46" r:id="rId38" display="Design Principles for Robotic and Mechatronic Mechanisms" xr:uid="{00000000-0004-0000-0900-000025000000}"/>
    <hyperlink ref="B47" r:id="rId39" xr:uid="{00000000-0004-0000-0900-000026000000}"/>
    <hyperlink ref="B48" r:id="rId40" xr:uid="{00000000-0004-0000-0900-000027000000}"/>
    <hyperlink ref="B54" r:id="rId41" xr:uid="{00000000-0004-0000-0900-000028000000}"/>
    <hyperlink ref="B55" r:id="rId42" xr:uid="{00000000-0004-0000-0900-000029000000}"/>
    <hyperlink ref="L11" r:id="rId43" xr:uid="{00000000-0004-0000-0900-00002A000000}"/>
    <hyperlink ref="L12" r:id="rId44" xr:uid="{00000000-0004-0000-0900-00002B000000}"/>
    <hyperlink ref="L15" r:id="rId45" xr:uid="{00000000-0004-0000-0900-00002C000000}"/>
    <hyperlink ref="L14" r:id="rId46" xr:uid="{00000000-0004-0000-0900-00002D000000}"/>
    <hyperlink ref="L17" r:id="rId47" xr:uid="{00000000-0004-0000-0900-00002E000000}"/>
    <hyperlink ref="G16" r:id="rId48" xr:uid="{00000000-0004-0000-0900-00002F000000}"/>
    <hyperlink ref="G15" r:id="rId49" xr:uid="{00000000-0004-0000-0900-000030000000}"/>
    <hyperlink ref="G17" r:id="rId50" xr:uid="{00000000-0004-0000-0900-000031000000}"/>
    <hyperlink ref="G14" r:id="rId51" xr:uid="{00000000-0004-0000-0900-000032000000}"/>
    <hyperlink ref="G21" r:id="rId52" xr:uid="{00000000-0004-0000-0900-000033000000}"/>
    <hyperlink ref="G22" r:id="rId53" xr:uid="{00000000-0004-0000-0900-000034000000}"/>
    <hyperlink ref="G23" r:id="rId54" xr:uid="{00000000-0004-0000-0900-000035000000}"/>
    <hyperlink ref="B60" r:id="rId55" xr:uid="{00000000-0004-0000-0900-000036000000}"/>
    <hyperlink ref="B65" r:id="rId56" xr:uid="{00000000-0004-0000-0900-000037000000}"/>
    <hyperlink ref="B64" r:id="rId57" xr:uid="{00000000-0004-0000-0900-000038000000}"/>
    <hyperlink ref="B52" r:id="rId58" xr:uid="{00000000-0004-0000-0900-000039000000}"/>
    <hyperlink ref="G24" r:id="rId59" xr:uid="{00000000-0004-0000-0900-00003A000000}"/>
    <hyperlink ref="G26" r:id="rId60" xr:uid="{00000000-0004-0000-0900-00003B000000}"/>
    <hyperlink ref="B49" r:id="rId61" xr:uid="{00000000-0004-0000-0900-00003C000000}"/>
    <hyperlink ref="G58" r:id="rId62" xr:uid="{00000000-0004-0000-0900-00003D000000}"/>
    <hyperlink ref="G59" r:id="rId63" xr:uid="{00000000-0004-0000-0900-00003E000000}"/>
    <hyperlink ref="G61" r:id="rId64" xr:uid="{00000000-0004-0000-0900-00003F000000}"/>
    <hyperlink ref="B63" r:id="rId65" xr:uid="{00000000-0004-0000-0900-000040000000}"/>
    <hyperlink ref="B66" r:id="rId66" xr:uid="{00000000-0004-0000-0900-000041000000}"/>
    <hyperlink ref="B68" r:id="rId67" xr:uid="{00000000-0004-0000-0900-000042000000}"/>
    <hyperlink ref="B69" r:id="rId68" xr:uid="{00000000-0004-0000-0900-000043000000}"/>
    <hyperlink ref="B70" r:id="rId69" xr:uid="{00000000-0004-0000-0900-000044000000}"/>
    <hyperlink ref="B74" r:id="rId70" xr:uid="{00000000-0004-0000-0900-000045000000}"/>
    <hyperlink ref="B75" r:id="rId71" xr:uid="{00000000-0004-0000-0900-000046000000}"/>
    <hyperlink ref="B76" r:id="rId72" xr:uid="{00000000-0004-0000-0900-000047000000}"/>
    <hyperlink ref="B77" r:id="rId73" xr:uid="{00000000-0004-0000-0900-000048000000}"/>
    <hyperlink ref="B79" r:id="rId74" xr:uid="{00000000-0004-0000-0900-000049000000}"/>
    <hyperlink ref="B78" r:id="rId75" xr:uid="{00000000-0004-0000-0900-00004A000000}"/>
    <hyperlink ref="B15" r:id="rId76" xr:uid="{00000000-0004-0000-0900-00004B000000}"/>
    <hyperlink ref="G47" r:id="rId77" xr:uid="{00000000-0004-0000-0900-00004C000000}"/>
    <hyperlink ref="B72" r:id="rId78" xr:uid="{00000000-0004-0000-0900-00004D000000}"/>
    <hyperlink ref="B67" r:id="rId79" xr:uid="{00000000-0004-0000-0900-00004E000000}"/>
    <hyperlink ref="B51" r:id="rId80" xr:uid="{00000000-0004-0000-0900-00004F000000}"/>
    <hyperlink ref="L13" r:id="rId81" xr:uid="{00000000-0004-0000-0900-000050000000}"/>
    <hyperlink ref="L16" r:id="rId82" xr:uid="{00000000-0004-0000-0900-000051000000}"/>
    <hyperlink ref="G13" r:id="rId83" xr:uid="{00000000-0004-0000-0900-000052000000}"/>
    <hyperlink ref="L48" r:id="rId84" xr:uid="{00000000-0004-0000-0900-000053000000}"/>
    <hyperlink ref="B50" r:id="rId85" xr:uid="{00000000-0004-0000-0900-000054000000}"/>
    <hyperlink ref="B59" r:id="rId86" xr:uid="{00000000-0004-0000-0900-000055000000}"/>
    <hyperlink ref="B61" r:id="rId87" xr:uid="{00000000-0004-0000-0900-000056000000}"/>
    <hyperlink ref="B53" r:id="rId88" xr:uid="{00000000-0004-0000-0900-000057000000}"/>
    <hyperlink ref="B57" r:id="rId89" xr:uid="{00000000-0004-0000-0900-000058000000}"/>
    <hyperlink ref="B9" r:id="rId90" xr:uid="{00000000-0004-0000-0900-000059000000}"/>
    <hyperlink ref="B8" r:id="rId91" xr:uid="{00000000-0004-0000-0900-00005A000000}"/>
    <hyperlink ref="G27" r:id="rId92" display="Design Principles for Robotic and Mechatronic Mechanisms" xr:uid="{00000000-0004-0000-0900-00005B000000}"/>
    <hyperlink ref="B71" r:id="rId93" xr:uid="{00000000-0004-0000-0900-00005C000000}"/>
    <hyperlink ref="G63" r:id="rId94" display="Flexible Multibody Dynamics " xr:uid="{00000000-0004-0000-0900-00005D000000}"/>
    <hyperlink ref="G62" r:id="rId95" xr:uid="{00000000-0004-0000-0900-00005E000000}"/>
    <hyperlink ref="G64" r:id="rId96" xr:uid="{00000000-0004-0000-0900-00005F000000}"/>
    <hyperlink ref="G65" r:id="rId97" xr:uid="{00000000-0004-0000-0900-000060000000}"/>
    <hyperlink ref="G66" r:id="rId98" xr:uid="{00000000-0004-0000-0900-000061000000}"/>
    <hyperlink ref="G67" r:id="rId99" xr:uid="{00000000-0004-0000-0900-000062000000}"/>
    <hyperlink ref="G68" r:id="rId100" xr:uid="{00000000-0004-0000-0900-000063000000}"/>
    <hyperlink ref="G69" r:id="rId101" xr:uid="{00000000-0004-0000-0900-000064000000}"/>
    <hyperlink ref="G39" r:id="rId102" xr:uid="{00000000-0004-0000-0900-000065000000}"/>
    <hyperlink ref="G38" r:id="rId103" xr:uid="{00000000-0004-0000-0900-000066000000}"/>
    <hyperlink ref="G37" r:id="rId104" xr:uid="{00000000-0004-0000-0900-000067000000}"/>
    <hyperlink ref="G36" r:id="rId105" xr:uid="{00000000-0004-0000-0900-000068000000}"/>
    <hyperlink ref="G35" r:id="rId106" xr:uid="{00000000-0004-0000-0900-000069000000}"/>
    <hyperlink ref="G34" r:id="rId107" xr:uid="{00000000-0004-0000-0900-00006A000000}"/>
    <hyperlink ref="G32" r:id="rId108" xr:uid="{00000000-0004-0000-0900-00006B000000}"/>
    <hyperlink ref="G31" r:id="rId109" xr:uid="{00000000-0004-0000-0900-00006C000000}"/>
    <hyperlink ref="G30" r:id="rId110" xr:uid="{00000000-0004-0000-0900-00006D000000}"/>
    <hyperlink ref="G29" r:id="rId111" xr:uid="{00000000-0004-0000-0900-00006E000000}"/>
    <hyperlink ref="G28" r:id="rId112" xr:uid="{00000000-0004-0000-0900-00006F000000}"/>
    <hyperlink ref="G33" r:id="rId113" display="Multiscale Functional Materials for Engineering Applications" xr:uid="{00000000-0004-0000-0900-000070000000}"/>
    <hyperlink ref="B62" r:id="rId114" xr:uid="{00000000-0004-0000-0900-000071000000}"/>
    <hyperlink ref="B73" r:id="rId115" xr:uid="{00000000-0004-0000-0900-000072000000}"/>
    <hyperlink ref="L58" r:id="rId116" display="3D bioprinting" xr:uid="{00000000-0004-0000-0900-000073000000}"/>
    <hyperlink ref="B58" r:id="rId117" xr:uid="{00000000-0004-0000-0900-000074000000}"/>
    <hyperlink ref="G57" r:id="rId118" xr:uid="{00000000-0004-0000-0900-000075000000}"/>
    <hyperlink ref="B20" r:id="rId119" xr:uid="{00000000-0004-0000-0900-000076000000}"/>
    <hyperlink ref="B24" r:id="rId120" xr:uid="{00000000-0004-0000-0900-000077000000}"/>
    <hyperlink ref="B23" r:id="rId121" xr:uid="{00000000-0004-0000-0900-000078000000}"/>
    <hyperlink ref="B21" r:id="rId122" xr:uid="{00000000-0004-0000-0900-000079000000}"/>
    <hyperlink ref="B22" r:id="rId123" xr:uid="{00000000-0004-0000-0900-00007A000000}"/>
    <hyperlink ref="B25" r:id="rId124" xr:uid="{00000000-0004-0000-0900-00007B000000}"/>
    <hyperlink ref="B26" r:id="rId125" xr:uid="{00000000-0004-0000-0900-00007C000000}"/>
    <hyperlink ref="G20" r:id="rId126" xr:uid="{00000000-0004-0000-0900-00007D000000}"/>
    <hyperlink ref="L21" r:id="rId127" xr:uid="{00000000-0004-0000-0900-00007E000000}"/>
    <hyperlink ref="L20" r:id="rId128" xr:uid="{00000000-0004-0000-0900-00007F000000}"/>
    <hyperlink ref="L22" r:id="rId129" xr:uid="{00000000-0004-0000-0900-000080000000}"/>
    <hyperlink ref="L24" r:id="rId130" xr:uid="{00000000-0004-0000-0900-000081000000}"/>
    <hyperlink ref="L28" r:id="rId131" xr:uid="{00000000-0004-0000-0900-000082000000}"/>
    <hyperlink ref="L32" r:id="rId132" xr:uid="{00000000-0004-0000-0900-000083000000}"/>
    <hyperlink ref="L25" r:id="rId133" xr:uid="{00000000-0004-0000-0900-000084000000}"/>
    <hyperlink ref="L26" r:id="rId134" xr:uid="{00000000-0004-0000-0900-000085000000}"/>
    <hyperlink ref="L27" r:id="rId135" xr:uid="{00000000-0004-0000-0900-000086000000}"/>
    <hyperlink ref="L30" r:id="rId136" xr:uid="{00000000-0004-0000-0900-000087000000}"/>
    <hyperlink ref="L33" r:id="rId137" xr:uid="{00000000-0004-0000-0900-000088000000}"/>
    <hyperlink ref="L34" r:id="rId138" xr:uid="{00000000-0004-0000-0900-000089000000}"/>
    <hyperlink ref="L35" r:id="rId139" xr:uid="{00000000-0004-0000-0900-00008A000000}"/>
    <hyperlink ref="L36" r:id="rId140" xr:uid="{00000000-0004-0000-0900-00008B000000}"/>
    <hyperlink ref="L37" r:id="rId141" xr:uid="{00000000-0004-0000-0900-00008C000000}"/>
    <hyperlink ref="L29" r:id="rId142" xr:uid="{00000000-0004-0000-0900-00008D000000}"/>
    <hyperlink ref="L23" r:id="rId143" xr:uid="{00000000-0004-0000-0900-00008E000000}"/>
    <hyperlink ref="L31" r:id="rId144" xr:uid="{00000000-0004-0000-0900-00008F000000}"/>
    <hyperlink ref="B45" r:id="rId145" xr:uid="{00000000-0004-0000-0900-000090000000}"/>
    <hyperlink ref="G60" r:id="rId146" xr:uid="{00000000-0004-0000-0900-000091000000}"/>
    <hyperlink ref="L59" r:id="rId147" xr:uid="{00000000-0004-0000-0900-000092000000}"/>
    <hyperlink ref="L60" r:id="rId148" xr:uid="{00000000-0004-0000-0900-000093000000}"/>
    <hyperlink ref="L61" r:id="rId149" xr:uid="{00000000-0004-0000-0900-000094000000}"/>
    <hyperlink ref="L63" r:id="rId150" xr:uid="{00000000-0004-0000-0900-000095000000}"/>
    <hyperlink ref="L64" r:id="rId151" xr:uid="{00000000-0004-0000-0900-000096000000}"/>
    <hyperlink ref="L73" r:id="rId152" xr:uid="{00000000-0004-0000-0900-000097000000}"/>
    <hyperlink ref="L72" r:id="rId153" xr:uid="{00000000-0004-0000-0900-000098000000}"/>
    <hyperlink ref="L71" r:id="rId154" xr:uid="{00000000-0004-0000-0900-000099000000}"/>
    <hyperlink ref="L69" r:id="rId155" xr:uid="{00000000-0004-0000-0900-00009A000000}"/>
    <hyperlink ref="L68" r:id="rId156" xr:uid="{00000000-0004-0000-0900-00009B000000}"/>
    <hyperlink ref="L67" r:id="rId157" display="Design Principles for Robotic and Mechatronic Mechanisms" xr:uid="{00000000-0004-0000-0900-00009C000000}"/>
    <hyperlink ref="L66" r:id="rId158" xr:uid="{00000000-0004-0000-0900-00009D000000}"/>
    <hyperlink ref="L65" r:id="rId159" xr:uid="{00000000-0004-0000-0900-00009E000000}"/>
    <hyperlink ref="G25" r:id="rId160" xr:uid="{00000000-0004-0000-0900-00009F000000}"/>
    <hyperlink ref="L70" r:id="rId161" xr:uid="{00000000-0004-0000-0900-0000A0000000}"/>
    <hyperlink ref="B27" r:id="rId162" xr:uid="{00000000-0004-0000-0900-0000A1000000}"/>
    <hyperlink ref="L62" r:id="rId163" xr:uid="{00000000-0004-0000-0900-0000A2000000}"/>
    <hyperlink ref="G48" r:id="rId164" xr:uid="{00000000-0004-0000-0900-0000A3000000}"/>
    <hyperlink ref="G49" r:id="rId165" display="Tribology " xr:uid="{00000000-0004-0000-0900-0000A4000000}"/>
    <hyperlink ref="G50" r:id="rId166" display="Biomechanics of Human Movement" xr:uid="{00000000-0004-0000-0900-0000A5000000}"/>
    <hyperlink ref="G51" r:id="rId167" display="Fluid Mechanics II" xr:uid="{00000000-0004-0000-0900-0000A6000000}"/>
    <hyperlink ref="G53" r:id="rId168" display="Fundamentals of Numerical Methods" xr:uid="{00000000-0004-0000-0900-0000A7000000}"/>
    <hyperlink ref="G54" r:id="rId169" display="Human Movement Control" xr:uid="{00000000-0004-0000-0900-0000A8000000}"/>
    <hyperlink ref="G52" r:id="rId170" display="Multiscale Functional Materials for Engineering Application" xr:uid="{00000000-0004-0000-0900-0000A9000000}"/>
    <hyperlink ref="B84" r:id="rId171" xr:uid="{00000000-0004-0000-0900-0000AA000000}"/>
    <hyperlink ref="B85" r:id="rId172" xr:uid="{00000000-0004-0000-0900-0000AB000000}"/>
    <hyperlink ref="B87" r:id="rId173" xr:uid="{00000000-0004-0000-0900-0000AC000000}"/>
    <hyperlink ref="B86" r:id="rId174" xr:uid="{00000000-0004-0000-0900-0000AD000000}"/>
    <hyperlink ref="B88" r:id="rId175" xr:uid="{00000000-0004-0000-0900-0000AE000000}"/>
    <hyperlink ref="B89" r:id="rId176" display="Introduction to Robotics Design" xr:uid="{00000000-0004-0000-0900-0000AF000000}"/>
    <hyperlink ref="B90" r:id="rId177" display="Virtual Reality" xr:uid="{00000000-0004-0000-0900-0000B0000000}"/>
    <hyperlink ref="B91" r:id="rId178" xr:uid="{00000000-0004-0000-0900-0000B1000000}"/>
    <hyperlink ref="B93" r:id="rId179" xr:uid="{00000000-0004-0000-0900-0000B2000000}"/>
    <hyperlink ref="B92" r:id="rId180" xr:uid="{00000000-0004-0000-0900-0000B3000000}"/>
  </hyperlinks>
  <pageMargins left="0.7" right="0.7" top="0.75" bottom="0.75" header="0.3" footer="0.3"/>
  <pageSetup paperSize="8" scale="59" fitToHeight="0" orientation="portrait" r:id="rId18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107"/>
  <sheetViews>
    <sheetView zoomScale="90" zoomScaleNormal="90" workbookViewId="0">
      <selection activeCell="A2" sqref="A2"/>
    </sheetView>
  </sheetViews>
  <sheetFormatPr defaultColWidth="9.140625" defaultRowHeight="14.25" x14ac:dyDescent="0.25"/>
  <cols>
    <col min="1" max="1" width="12.42578125" style="17" customWidth="1"/>
    <col min="2" max="2" width="44.7109375" style="17" customWidth="1"/>
    <col min="3" max="3" width="3.85546875" style="17" customWidth="1"/>
    <col min="4" max="4" width="8.42578125" style="17" customWidth="1"/>
    <col min="5" max="5" width="4.7109375" style="17" customWidth="1"/>
    <col min="6" max="6" width="12.42578125" style="17" customWidth="1"/>
    <col min="7" max="7" width="44.7109375" style="17" customWidth="1"/>
    <col min="8" max="8" width="4" style="17" customWidth="1"/>
    <col min="9" max="9" width="8.5703125" style="17" customWidth="1"/>
    <col min="10" max="10" width="4.7109375" style="17" customWidth="1"/>
    <col min="11" max="11" width="12.5703125" style="17" customWidth="1"/>
    <col min="12" max="12" width="44.7109375" style="17" customWidth="1"/>
    <col min="13" max="13" width="4.140625" style="17" customWidth="1"/>
    <col min="14" max="14" width="8.42578125" style="17" customWidth="1"/>
    <col min="15" max="15" width="3" style="17" customWidth="1"/>
    <col min="16" max="16" width="51.28515625" style="17" bestFit="1" customWidth="1"/>
    <col min="17" max="17" width="8.140625" style="17" customWidth="1"/>
    <col min="18" max="18" width="18.28515625" style="17" hidden="1" customWidth="1"/>
    <col min="19" max="16384" width="9.140625" style="17"/>
  </cols>
  <sheetData>
    <row r="1" spans="1:18" ht="15.75" thickBot="1" x14ac:dyDescent="0.3">
      <c r="A1" s="322" t="s">
        <v>235</v>
      </c>
      <c r="B1" s="323"/>
      <c r="C1" s="323"/>
      <c r="D1" s="323"/>
      <c r="E1" s="323"/>
      <c r="F1" s="323"/>
      <c r="G1" s="323"/>
      <c r="H1" s="323"/>
      <c r="I1" s="323"/>
      <c r="J1" s="323"/>
      <c r="K1" s="323"/>
      <c r="L1" s="323"/>
      <c r="M1" s="323"/>
      <c r="N1" s="324"/>
    </row>
    <row r="2" spans="1:18" ht="12" customHeight="1" thickBot="1" x14ac:dyDescent="0.3"/>
    <row r="3" spans="1:18" ht="21.6" customHeight="1" thickBot="1" x14ac:dyDescent="0.3">
      <c r="A3" s="322" t="s">
        <v>134</v>
      </c>
      <c r="B3" s="323"/>
      <c r="C3" s="323"/>
      <c r="D3" s="323"/>
      <c r="E3" s="323"/>
      <c r="F3" s="323"/>
      <c r="G3" s="323"/>
      <c r="H3" s="323"/>
      <c r="I3" s="323"/>
      <c r="J3" s="325"/>
      <c r="K3" s="323"/>
      <c r="L3" s="323"/>
      <c r="M3" s="323"/>
      <c r="N3" s="324"/>
    </row>
    <row r="4" spans="1:18" ht="14.25" customHeight="1" x14ac:dyDescent="0.25">
      <c r="A4" s="326" t="s">
        <v>135</v>
      </c>
      <c r="B4" s="327"/>
      <c r="C4" s="327"/>
      <c r="D4" s="328"/>
      <c r="E4" s="91"/>
      <c r="F4" s="332" t="s">
        <v>136</v>
      </c>
      <c r="G4" s="333"/>
      <c r="H4" s="333"/>
      <c r="I4" s="334"/>
      <c r="J4" s="160"/>
      <c r="K4" s="338" t="s">
        <v>137</v>
      </c>
      <c r="L4" s="339"/>
      <c r="M4" s="339"/>
      <c r="N4" s="340"/>
      <c r="P4" s="160"/>
      <c r="Q4" s="160"/>
      <c r="R4" s="160"/>
    </row>
    <row r="5" spans="1:18" ht="14.45" customHeight="1" thickBot="1" x14ac:dyDescent="0.3">
      <c r="A5" s="329"/>
      <c r="B5" s="330"/>
      <c r="C5" s="330"/>
      <c r="D5" s="331"/>
      <c r="E5" s="91"/>
      <c r="F5" s="335"/>
      <c r="G5" s="336"/>
      <c r="H5" s="336"/>
      <c r="I5" s="337"/>
      <c r="J5" s="91"/>
      <c r="K5" s="341"/>
      <c r="L5" s="342"/>
      <c r="M5" s="342"/>
      <c r="N5" s="343"/>
      <c r="P5" s="160"/>
      <c r="Q5" s="303"/>
      <c r="R5" s="303"/>
    </row>
    <row r="6" spans="1:18" ht="15" customHeight="1" x14ac:dyDescent="0.25">
      <c r="A6" s="161" t="s">
        <v>138</v>
      </c>
      <c r="B6" s="162"/>
      <c r="C6" s="163" t="s">
        <v>1</v>
      </c>
      <c r="D6" s="164" t="s">
        <v>139</v>
      </c>
      <c r="F6" s="165" t="s">
        <v>138</v>
      </c>
      <c r="G6" s="166"/>
      <c r="H6" s="167" t="s">
        <v>1</v>
      </c>
      <c r="I6" s="168" t="s">
        <v>139</v>
      </c>
      <c r="J6" s="91"/>
      <c r="K6" s="56" t="s">
        <v>138</v>
      </c>
      <c r="L6" s="57"/>
      <c r="M6" s="58" t="s">
        <v>1</v>
      </c>
      <c r="N6" s="59" t="s">
        <v>139</v>
      </c>
      <c r="P6" s="160"/>
      <c r="Q6" s="303"/>
      <c r="R6" s="303"/>
    </row>
    <row r="7" spans="1:18" ht="15" x14ac:dyDescent="0.25">
      <c r="A7" s="60">
        <v>201900091</v>
      </c>
      <c r="B7" s="169" t="s">
        <v>49</v>
      </c>
      <c r="C7" s="61">
        <v>5</v>
      </c>
      <c r="D7" s="62" t="s">
        <v>140</v>
      </c>
      <c r="F7" s="68">
        <v>201400103</v>
      </c>
      <c r="G7" s="170" t="s">
        <v>60</v>
      </c>
      <c r="H7" s="63">
        <v>5</v>
      </c>
      <c r="I7" s="64" t="s">
        <v>141</v>
      </c>
      <c r="K7" s="65">
        <v>201500024</v>
      </c>
      <c r="L7" s="171" t="s">
        <v>32</v>
      </c>
      <c r="M7" s="66">
        <v>5</v>
      </c>
      <c r="N7" s="67" t="s">
        <v>140</v>
      </c>
      <c r="P7" s="160"/>
      <c r="Q7" s="303"/>
      <c r="R7" s="303"/>
    </row>
    <row r="8" spans="1:18" ht="15" x14ac:dyDescent="0.25">
      <c r="A8" s="60">
        <v>201800371</v>
      </c>
      <c r="B8" s="169" t="s">
        <v>142</v>
      </c>
      <c r="C8" s="61">
        <v>5</v>
      </c>
      <c r="D8" s="62" t="s">
        <v>143</v>
      </c>
      <c r="F8" s="68">
        <v>201200133</v>
      </c>
      <c r="G8" s="170" t="s">
        <v>61</v>
      </c>
      <c r="H8" s="63">
        <v>5</v>
      </c>
      <c r="I8" s="64" t="s">
        <v>144</v>
      </c>
      <c r="K8" s="65">
        <v>191121710</v>
      </c>
      <c r="L8" s="171" t="s">
        <v>39</v>
      </c>
      <c r="M8" s="66">
        <v>5</v>
      </c>
      <c r="N8" s="67" t="s">
        <v>145</v>
      </c>
      <c r="P8" s="160"/>
      <c r="Q8" s="22"/>
      <c r="R8" s="22"/>
    </row>
    <row r="9" spans="1:18" ht="15" x14ac:dyDescent="0.2">
      <c r="A9" s="60">
        <v>202000244</v>
      </c>
      <c r="B9" s="172" t="s">
        <v>50</v>
      </c>
      <c r="C9" s="61">
        <v>5</v>
      </c>
      <c r="D9" s="62" t="s">
        <v>143</v>
      </c>
      <c r="F9" s="68">
        <v>191121710</v>
      </c>
      <c r="G9" s="170" t="s">
        <v>39</v>
      </c>
      <c r="H9" s="63">
        <v>5</v>
      </c>
      <c r="I9" s="64" t="s">
        <v>145</v>
      </c>
      <c r="K9" s="65">
        <v>191154731</v>
      </c>
      <c r="L9" s="171" t="s">
        <v>51</v>
      </c>
      <c r="M9" s="66">
        <v>5</v>
      </c>
      <c r="N9" s="67" t="s">
        <v>144</v>
      </c>
      <c r="P9" s="160"/>
      <c r="Q9" s="303"/>
      <c r="R9" s="303"/>
    </row>
    <row r="10" spans="1:18" ht="15" x14ac:dyDescent="0.2">
      <c r="A10" s="69">
        <v>191121710</v>
      </c>
      <c r="B10" s="169" t="s">
        <v>39</v>
      </c>
      <c r="C10" s="61">
        <v>5</v>
      </c>
      <c r="D10" s="62" t="s">
        <v>145</v>
      </c>
      <c r="F10" s="68">
        <v>191121720</v>
      </c>
      <c r="G10" s="170" t="s">
        <v>62</v>
      </c>
      <c r="H10" s="63">
        <v>5</v>
      </c>
      <c r="I10" s="64" t="s">
        <v>145</v>
      </c>
      <c r="K10" s="65">
        <v>201600019</v>
      </c>
      <c r="L10" s="171" t="s">
        <v>81</v>
      </c>
      <c r="M10" s="66">
        <v>5</v>
      </c>
      <c r="N10" s="67" t="s">
        <v>141</v>
      </c>
      <c r="P10" s="160"/>
      <c r="Q10" s="303"/>
      <c r="R10" s="303"/>
    </row>
    <row r="11" spans="1:18" x14ac:dyDescent="0.2">
      <c r="A11" s="69">
        <v>191154731</v>
      </c>
      <c r="B11" s="169" t="s">
        <v>51</v>
      </c>
      <c r="C11" s="61">
        <v>5</v>
      </c>
      <c r="D11" s="62" t="s">
        <v>144</v>
      </c>
      <c r="F11" s="68">
        <v>191124720</v>
      </c>
      <c r="G11" s="170" t="s">
        <v>63</v>
      </c>
      <c r="H11" s="63">
        <v>5</v>
      </c>
      <c r="I11" s="64" t="s">
        <v>143</v>
      </c>
      <c r="K11" s="65">
        <v>201500136</v>
      </c>
      <c r="L11" s="171" t="s">
        <v>58</v>
      </c>
      <c r="M11" s="66">
        <v>5</v>
      </c>
      <c r="N11" s="67" t="s">
        <v>141</v>
      </c>
    </row>
    <row r="12" spans="1:18" x14ac:dyDescent="0.2">
      <c r="A12" s="69">
        <v>201500235</v>
      </c>
      <c r="B12" s="169" t="s">
        <v>52</v>
      </c>
      <c r="C12" s="61">
        <v>5</v>
      </c>
      <c r="D12" s="62" t="s">
        <v>143</v>
      </c>
      <c r="F12" s="68">
        <v>201000159</v>
      </c>
      <c r="G12" s="170" t="s">
        <v>146</v>
      </c>
      <c r="H12" s="63">
        <v>5</v>
      </c>
      <c r="I12" s="64" t="s">
        <v>143</v>
      </c>
      <c r="K12" s="65">
        <v>191154720</v>
      </c>
      <c r="L12" s="171" t="s">
        <v>82</v>
      </c>
      <c r="M12" s="66">
        <v>5</v>
      </c>
      <c r="N12" s="67" t="s">
        <v>140</v>
      </c>
    </row>
    <row r="13" spans="1:18" x14ac:dyDescent="0.2">
      <c r="A13" s="69">
        <v>202000245</v>
      </c>
      <c r="B13" s="169" t="s">
        <v>147</v>
      </c>
      <c r="C13" s="61">
        <v>5</v>
      </c>
      <c r="D13" s="62" t="s">
        <v>141</v>
      </c>
      <c r="F13" s="68">
        <v>202000033</v>
      </c>
      <c r="G13" s="170" t="s">
        <v>64</v>
      </c>
      <c r="H13" s="63">
        <v>5</v>
      </c>
      <c r="I13" s="64" t="s">
        <v>143</v>
      </c>
      <c r="K13" s="65">
        <v>202000036</v>
      </c>
      <c r="L13" s="171" t="s">
        <v>83</v>
      </c>
      <c r="M13" s="66">
        <v>5</v>
      </c>
      <c r="N13" s="67" t="s">
        <v>144</v>
      </c>
    </row>
    <row r="14" spans="1:18" x14ac:dyDescent="0.2">
      <c r="A14" s="69">
        <v>201900074</v>
      </c>
      <c r="B14" s="169" t="s">
        <v>23</v>
      </c>
      <c r="C14" s="61">
        <v>5</v>
      </c>
      <c r="D14" s="62" t="s">
        <v>141</v>
      </c>
      <c r="F14" s="68">
        <v>191137400</v>
      </c>
      <c r="G14" s="170" t="s">
        <v>25</v>
      </c>
      <c r="H14" s="63">
        <v>5</v>
      </c>
      <c r="I14" s="64" t="s">
        <v>140</v>
      </c>
      <c r="K14" s="65">
        <v>201900074</v>
      </c>
      <c r="L14" s="173" t="s">
        <v>23</v>
      </c>
      <c r="M14" s="66">
        <v>5</v>
      </c>
      <c r="N14" s="67" t="s">
        <v>141</v>
      </c>
    </row>
    <row r="15" spans="1:18" x14ac:dyDescent="0.2">
      <c r="A15" s="69">
        <v>202000246</v>
      </c>
      <c r="B15" s="169" t="s">
        <v>53</v>
      </c>
      <c r="C15" s="61">
        <v>5</v>
      </c>
      <c r="D15" s="62" t="s">
        <v>144</v>
      </c>
      <c r="F15" s="68">
        <v>201200146</v>
      </c>
      <c r="G15" s="170" t="s">
        <v>65</v>
      </c>
      <c r="H15" s="63">
        <v>5</v>
      </c>
      <c r="I15" s="64" t="s">
        <v>141</v>
      </c>
      <c r="K15" s="65">
        <v>201400300</v>
      </c>
      <c r="L15" s="171" t="s">
        <v>84</v>
      </c>
      <c r="M15" s="66">
        <v>5</v>
      </c>
      <c r="N15" s="67" t="s">
        <v>144</v>
      </c>
    </row>
    <row r="16" spans="1:18" x14ac:dyDescent="0.2">
      <c r="A16" s="69">
        <v>201400037</v>
      </c>
      <c r="B16" s="169" t="s">
        <v>24</v>
      </c>
      <c r="C16" s="61">
        <v>5</v>
      </c>
      <c r="D16" s="62" t="s">
        <v>143</v>
      </c>
      <c r="F16" s="68">
        <v>191102041</v>
      </c>
      <c r="G16" s="170" t="s">
        <v>66</v>
      </c>
      <c r="H16" s="63">
        <v>5</v>
      </c>
      <c r="I16" s="64" t="s">
        <v>140</v>
      </c>
      <c r="K16" s="65">
        <v>202000035</v>
      </c>
      <c r="L16" s="171" t="s">
        <v>148</v>
      </c>
      <c r="M16" s="66">
        <v>5</v>
      </c>
      <c r="N16" s="67" t="s">
        <v>143</v>
      </c>
    </row>
    <row r="17" spans="1:18" x14ac:dyDescent="0.2">
      <c r="A17" s="69">
        <v>201700042</v>
      </c>
      <c r="B17" s="169" t="s">
        <v>54</v>
      </c>
      <c r="C17" s="61">
        <v>5</v>
      </c>
      <c r="D17" s="62" t="s">
        <v>140</v>
      </c>
      <c r="F17" s="68">
        <v>201600018</v>
      </c>
      <c r="G17" s="170" t="s">
        <v>67</v>
      </c>
      <c r="H17" s="63">
        <v>5</v>
      </c>
      <c r="I17" s="64" t="s">
        <v>141</v>
      </c>
      <c r="K17" s="65">
        <v>201300039</v>
      </c>
      <c r="L17" s="171" t="s">
        <v>55</v>
      </c>
      <c r="M17" s="66">
        <v>5</v>
      </c>
      <c r="N17" s="67" t="s">
        <v>143</v>
      </c>
    </row>
    <row r="18" spans="1:18" x14ac:dyDescent="0.2">
      <c r="A18" s="69">
        <v>201300039</v>
      </c>
      <c r="B18" s="169" t="s">
        <v>55</v>
      </c>
      <c r="C18" s="61">
        <v>5</v>
      </c>
      <c r="D18" s="62" t="s">
        <v>143</v>
      </c>
      <c r="F18" s="68">
        <v>202200100</v>
      </c>
      <c r="G18" s="170" t="s">
        <v>68</v>
      </c>
      <c r="H18" s="63">
        <v>5</v>
      </c>
      <c r="I18" s="64" t="s">
        <v>141</v>
      </c>
      <c r="K18" s="65">
        <v>191141700</v>
      </c>
      <c r="L18" s="171" t="s">
        <v>26</v>
      </c>
      <c r="M18" s="66">
        <v>5</v>
      </c>
      <c r="N18" s="67" t="s">
        <v>141</v>
      </c>
    </row>
    <row r="19" spans="1:18" ht="15" x14ac:dyDescent="0.25">
      <c r="A19" s="70" t="s">
        <v>149</v>
      </c>
      <c r="B19" s="71"/>
      <c r="C19" s="72" t="s">
        <v>1</v>
      </c>
      <c r="D19" s="73" t="s">
        <v>139</v>
      </c>
      <c r="F19" s="74" t="s">
        <v>149</v>
      </c>
      <c r="G19" s="75"/>
      <c r="H19" s="76" t="s">
        <v>1</v>
      </c>
      <c r="I19" s="77" t="s">
        <v>139</v>
      </c>
      <c r="K19" s="78" t="s">
        <v>149</v>
      </c>
      <c r="L19" s="79"/>
      <c r="M19" s="80" t="s">
        <v>1</v>
      </c>
      <c r="N19" s="81" t="s">
        <v>139</v>
      </c>
    </row>
    <row r="20" spans="1:18" x14ac:dyDescent="0.2">
      <c r="A20" s="60">
        <v>191121700</v>
      </c>
      <c r="B20" s="169" t="s">
        <v>33</v>
      </c>
      <c r="C20" s="61">
        <v>5</v>
      </c>
      <c r="D20" s="62" t="s">
        <v>144</v>
      </c>
      <c r="F20" s="68">
        <v>202100228</v>
      </c>
      <c r="G20" s="170" t="s">
        <v>150</v>
      </c>
      <c r="H20" s="63">
        <v>5</v>
      </c>
      <c r="I20" s="64" t="s">
        <v>144</v>
      </c>
      <c r="K20" s="82">
        <v>201900091</v>
      </c>
      <c r="L20" s="174" t="s">
        <v>49</v>
      </c>
      <c r="M20" s="83">
        <v>5</v>
      </c>
      <c r="N20" s="84" t="s">
        <v>140</v>
      </c>
    </row>
    <row r="21" spans="1:18" x14ac:dyDescent="0.2">
      <c r="A21" s="60">
        <v>202200127</v>
      </c>
      <c r="B21" s="172" t="s">
        <v>127</v>
      </c>
      <c r="C21" s="61">
        <v>5</v>
      </c>
      <c r="D21" s="62" t="s">
        <v>140</v>
      </c>
      <c r="F21" s="68">
        <v>201900091</v>
      </c>
      <c r="G21" s="175" t="s">
        <v>49</v>
      </c>
      <c r="H21" s="63">
        <v>5</v>
      </c>
      <c r="I21" s="64" t="s">
        <v>140</v>
      </c>
      <c r="K21" s="82">
        <v>201800371</v>
      </c>
      <c r="L21" s="174" t="s">
        <v>142</v>
      </c>
      <c r="M21" s="83">
        <v>5</v>
      </c>
      <c r="N21" s="84" t="s">
        <v>143</v>
      </c>
    </row>
    <row r="22" spans="1:18" ht="14.1" customHeight="1" x14ac:dyDescent="0.2">
      <c r="A22" s="60">
        <v>201700173</v>
      </c>
      <c r="B22" s="169" t="s">
        <v>56</v>
      </c>
      <c r="C22" s="61">
        <v>5</v>
      </c>
      <c r="D22" s="62" t="s">
        <v>144</v>
      </c>
      <c r="F22" s="68">
        <v>201800156</v>
      </c>
      <c r="G22" s="176" t="s">
        <v>69</v>
      </c>
      <c r="H22" s="63">
        <v>5</v>
      </c>
      <c r="I22" s="64" t="s">
        <v>143</v>
      </c>
      <c r="K22" s="82">
        <v>202000244</v>
      </c>
      <c r="L22" s="174" t="s">
        <v>50</v>
      </c>
      <c r="M22" s="83">
        <v>5</v>
      </c>
      <c r="N22" s="84" t="s">
        <v>143</v>
      </c>
      <c r="Q22" s="91"/>
      <c r="R22" s="91"/>
    </row>
    <row r="23" spans="1:18" s="91" customFormat="1" ht="15" x14ac:dyDescent="0.2">
      <c r="A23" s="60">
        <v>201900037</v>
      </c>
      <c r="B23" s="172" t="s">
        <v>151</v>
      </c>
      <c r="C23" s="61">
        <v>5</v>
      </c>
      <c r="D23" s="62" t="s">
        <v>140</v>
      </c>
      <c r="E23" s="17"/>
      <c r="F23" s="68">
        <v>191121700</v>
      </c>
      <c r="G23" s="175" t="s">
        <v>33</v>
      </c>
      <c r="H23" s="63">
        <v>5</v>
      </c>
      <c r="I23" s="64" t="s">
        <v>144</v>
      </c>
      <c r="J23" s="17"/>
      <c r="K23" s="82">
        <v>202001436</v>
      </c>
      <c r="L23" s="174" t="s">
        <v>100</v>
      </c>
      <c r="M23" s="83">
        <v>5</v>
      </c>
      <c r="N23" s="84" t="s">
        <v>143</v>
      </c>
      <c r="Q23" s="17"/>
      <c r="R23" s="17"/>
    </row>
    <row r="24" spans="1:18" x14ac:dyDescent="0.2">
      <c r="A24" s="60">
        <v>201500036</v>
      </c>
      <c r="B24" s="172" t="s">
        <v>58</v>
      </c>
      <c r="C24" s="61">
        <v>5</v>
      </c>
      <c r="D24" s="62" t="s">
        <v>141</v>
      </c>
      <c r="F24" s="68">
        <v>202200127</v>
      </c>
      <c r="G24" s="175" t="s">
        <v>127</v>
      </c>
      <c r="H24" s="63">
        <v>5</v>
      </c>
      <c r="I24" s="64" t="s">
        <v>140</v>
      </c>
      <c r="K24" s="82">
        <v>191121700</v>
      </c>
      <c r="L24" s="174" t="s">
        <v>33</v>
      </c>
      <c r="M24" s="83">
        <v>5</v>
      </c>
      <c r="N24" s="84" t="s">
        <v>144</v>
      </c>
    </row>
    <row r="25" spans="1:18" x14ac:dyDescent="0.2">
      <c r="A25" s="60">
        <v>201900097</v>
      </c>
      <c r="B25" s="169" t="s">
        <v>30</v>
      </c>
      <c r="C25" s="61">
        <v>5</v>
      </c>
      <c r="D25" s="62" t="s">
        <v>143</v>
      </c>
      <c r="F25" s="68">
        <v>201400244</v>
      </c>
      <c r="G25" s="175" t="s">
        <v>70</v>
      </c>
      <c r="H25" s="63">
        <v>5</v>
      </c>
      <c r="I25" s="64" t="s">
        <v>140</v>
      </c>
      <c r="K25" s="82">
        <v>201500235</v>
      </c>
      <c r="L25" s="174" t="s">
        <v>52</v>
      </c>
      <c r="M25" s="83">
        <v>5</v>
      </c>
      <c r="N25" s="84" t="s">
        <v>143</v>
      </c>
    </row>
    <row r="26" spans="1:18" x14ac:dyDescent="0.2">
      <c r="A26" s="60">
        <v>201400042</v>
      </c>
      <c r="B26" s="169" t="s">
        <v>35</v>
      </c>
      <c r="C26" s="61">
        <v>5</v>
      </c>
      <c r="D26" s="62" t="s">
        <v>144</v>
      </c>
      <c r="F26" s="68">
        <v>202100128</v>
      </c>
      <c r="G26" s="175" t="s">
        <v>71</v>
      </c>
      <c r="H26" s="63">
        <v>5</v>
      </c>
      <c r="I26" s="64" t="s">
        <v>143</v>
      </c>
      <c r="K26" s="82">
        <v>201700023</v>
      </c>
      <c r="L26" s="174" t="s">
        <v>85</v>
      </c>
      <c r="M26" s="83">
        <v>5</v>
      </c>
      <c r="N26" s="84" t="s">
        <v>140</v>
      </c>
    </row>
    <row r="27" spans="1:18" x14ac:dyDescent="0.2">
      <c r="A27" s="60">
        <v>201700024</v>
      </c>
      <c r="B27" s="169" t="s">
        <v>59</v>
      </c>
      <c r="C27" s="61">
        <v>5</v>
      </c>
      <c r="D27" s="62" t="s">
        <v>144</v>
      </c>
      <c r="F27" s="68">
        <v>191131360</v>
      </c>
      <c r="G27" s="175" t="s">
        <v>181</v>
      </c>
      <c r="H27" s="63">
        <v>5</v>
      </c>
      <c r="I27" s="64" t="s">
        <v>143</v>
      </c>
      <c r="K27" s="82">
        <v>201600252</v>
      </c>
      <c r="L27" s="177" t="s">
        <v>86</v>
      </c>
      <c r="M27" s="83">
        <v>5</v>
      </c>
      <c r="N27" s="84" t="s">
        <v>143</v>
      </c>
    </row>
    <row r="28" spans="1:18" x14ac:dyDescent="0.2">
      <c r="A28" s="60"/>
      <c r="B28" s="169"/>
      <c r="C28" s="61"/>
      <c r="D28" s="62"/>
      <c r="F28" s="68">
        <v>201900037</v>
      </c>
      <c r="G28" s="175" t="s">
        <v>57</v>
      </c>
      <c r="H28" s="63">
        <v>5</v>
      </c>
      <c r="I28" s="64" t="s">
        <v>140</v>
      </c>
      <c r="K28" s="82">
        <v>191157750</v>
      </c>
      <c r="L28" s="177" t="s">
        <v>34</v>
      </c>
      <c r="M28" s="83">
        <v>5</v>
      </c>
      <c r="N28" s="84" t="s">
        <v>141</v>
      </c>
    </row>
    <row r="29" spans="1:18" x14ac:dyDescent="0.2">
      <c r="A29" s="60"/>
      <c r="B29" s="169"/>
      <c r="C29" s="61"/>
      <c r="D29" s="62"/>
      <c r="F29" s="68">
        <v>192850730</v>
      </c>
      <c r="G29" s="175" t="s">
        <v>72</v>
      </c>
      <c r="H29" s="63">
        <v>5</v>
      </c>
      <c r="I29" s="64" t="s">
        <v>141</v>
      </c>
      <c r="K29" s="82">
        <v>202000245</v>
      </c>
      <c r="L29" s="174" t="s">
        <v>147</v>
      </c>
      <c r="M29" s="83">
        <v>5</v>
      </c>
      <c r="N29" s="84" t="s">
        <v>141</v>
      </c>
    </row>
    <row r="30" spans="1:18" x14ac:dyDescent="0.2">
      <c r="A30" s="60"/>
      <c r="B30" s="169"/>
      <c r="C30" s="61"/>
      <c r="D30" s="62"/>
      <c r="F30" s="68">
        <v>191150700</v>
      </c>
      <c r="G30" s="175" t="s">
        <v>73</v>
      </c>
      <c r="H30" s="63">
        <v>5</v>
      </c>
      <c r="I30" s="64" t="s">
        <v>141</v>
      </c>
      <c r="K30" s="82">
        <v>191154340</v>
      </c>
      <c r="L30" s="174" t="s">
        <v>87</v>
      </c>
      <c r="M30" s="83">
        <v>5</v>
      </c>
      <c r="N30" s="84" t="s">
        <v>144</v>
      </c>
    </row>
    <row r="31" spans="1:18" x14ac:dyDescent="0.2">
      <c r="A31" s="60"/>
      <c r="B31" s="169"/>
      <c r="C31" s="61"/>
      <c r="D31" s="62"/>
      <c r="F31" s="68">
        <v>191127520</v>
      </c>
      <c r="G31" s="175" t="s">
        <v>74</v>
      </c>
      <c r="H31" s="63">
        <v>5</v>
      </c>
      <c r="I31" s="64" t="s">
        <v>144</v>
      </c>
      <c r="K31" s="82">
        <v>201400194</v>
      </c>
      <c r="L31" s="174" t="s">
        <v>152</v>
      </c>
      <c r="M31" s="83">
        <v>5</v>
      </c>
      <c r="N31" s="84" t="s">
        <v>143</v>
      </c>
    </row>
    <row r="32" spans="1:18" x14ac:dyDescent="0.2">
      <c r="A32" s="60"/>
      <c r="B32" s="169"/>
      <c r="C32" s="61"/>
      <c r="D32" s="62"/>
      <c r="F32" s="68">
        <v>191102010</v>
      </c>
      <c r="G32" s="175" t="s">
        <v>75</v>
      </c>
      <c r="H32" s="63">
        <v>5</v>
      </c>
      <c r="I32" s="64" t="s">
        <v>144</v>
      </c>
      <c r="K32" s="82">
        <v>201400037</v>
      </c>
      <c r="L32" s="174" t="s">
        <v>24</v>
      </c>
      <c r="M32" s="83">
        <v>5</v>
      </c>
      <c r="N32" s="84" t="s">
        <v>143</v>
      </c>
    </row>
    <row r="33" spans="1:14" x14ac:dyDescent="0.2">
      <c r="A33" s="60"/>
      <c r="B33" s="169"/>
      <c r="C33" s="61"/>
      <c r="D33" s="62"/>
      <c r="F33" s="68">
        <v>202000035</v>
      </c>
      <c r="G33" s="175" t="s">
        <v>153</v>
      </c>
      <c r="H33" s="63">
        <v>5</v>
      </c>
      <c r="I33" s="64" t="s">
        <v>143</v>
      </c>
      <c r="K33" s="82">
        <v>201300155</v>
      </c>
      <c r="L33" s="174" t="s">
        <v>88</v>
      </c>
      <c r="M33" s="83">
        <v>5</v>
      </c>
      <c r="N33" s="84" t="s">
        <v>143</v>
      </c>
    </row>
    <row r="34" spans="1:14" x14ac:dyDescent="0.2">
      <c r="A34" s="60"/>
      <c r="B34" s="169"/>
      <c r="C34" s="61"/>
      <c r="D34" s="62"/>
      <c r="F34" s="68">
        <v>191158520</v>
      </c>
      <c r="G34" s="175" t="s">
        <v>76</v>
      </c>
      <c r="H34" s="63">
        <v>5</v>
      </c>
      <c r="I34" s="64" t="s">
        <v>155</v>
      </c>
      <c r="K34" s="82">
        <v>191158510</v>
      </c>
      <c r="L34" s="174" t="s">
        <v>89</v>
      </c>
      <c r="M34" s="83" t="s">
        <v>154</v>
      </c>
      <c r="N34" s="84" t="s">
        <v>155</v>
      </c>
    </row>
    <row r="35" spans="1:14" x14ac:dyDescent="0.2">
      <c r="A35" s="60"/>
      <c r="B35" s="169"/>
      <c r="C35" s="61"/>
      <c r="D35" s="62"/>
      <c r="F35" s="68">
        <v>201800003</v>
      </c>
      <c r="G35" s="175" t="s">
        <v>77</v>
      </c>
      <c r="H35" s="63">
        <v>5</v>
      </c>
      <c r="I35" s="64" t="s">
        <v>141</v>
      </c>
      <c r="K35" s="82">
        <v>201700042</v>
      </c>
      <c r="L35" s="174" t="s">
        <v>54</v>
      </c>
      <c r="M35" s="83">
        <v>5</v>
      </c>
      <c r="N35" s="84" t="s">
        <v>140</v>
      </c>
    </row>
    <row r="36" spans="1:14" x14ac:dyDescent="0.2">
      <c r="A36" s="60"/>
      <c r="B36" s="169"/>
      <c r="C36" s="61"/>
      <c r="D36" s="62"/>
      <c r="F36" s="68">
        <v>191820210</v>
      </c>
      <c r="G36" s="175" t="s">
        <v>78</v>
      </c>
      <c r="H36" s="63">
        <v>5</v>
      </c>
      <c r="I36" s="64" t="s">
        <v>141</v>
      </c>
      <c r="K36" s="82">
        <v>201700218</v>
      </c>
      <c r="L36" s="174" t="s">
        <v>90</v>
      </c>
      <c r="M36" s="83">
        <v>5</v>
      </c>
      <c r="N36" s="84" t="s">
        <v>143</v>
      </c>
    </row>
    <row r="37" spans="1:14" x14ac:dyDescent="0.2">
      <c r="A37" s="60"/>
      <c r="B37" s="169"/>
      <c r="C37" s="61"/>
      <c r="D37" s="62"/>
      <c r="F37" s="86">
        <v>191530881</v>
      </c>
      <c r="G37" s="178" t="s">
        <v>79</v>
      </c>
      <c r="H37" s="63">
        <v>5</v>
      </c>
      <c r="I37" s="64" t="s">
        <v>143</v>
      </c>
      <c r="K37" s="82">
        <v>201700024</v>
      </c>
      <c r="L37" s="174" t="s">
        <v>59</v>
      </c>
      <c r="M37" s="83">
        <v>5</v>
      </c>
      <c r="N37" s="84" t="s">
        <v>144</v>
      </c>
    </row>
    <row r="38" spans="1:14" x14ac:dyDescent="0.25">
      <c r="A38" s="60"/>
      <c r="B38" s="85"/>
      <c r="C38" s="61"/>
      <c r="D38" s="62"/>
      <c r="F38" s="68">
        <v>191531830</v>
      </c>
      <c r="G38" s="170" t="s">
        <v>80</v>
      </c>
      <c r="H38" s="63">
        <v>5</v>
      </c>
      <c r="I38" s="64" t="s">
        <v>144</v>
      </c>
      <c r="K38" s="65"/>
      <c r="L38" s="171"/>
      <c r="M38" s="66"/>
      <c r="N38" s="67"/>
    </row>
    <row r="39" spans="1:14" ht="15" thickBot="1" x14ac:dyDescent="0.25">
      <c r="A39" s="87"/>
      <c r="B39" s="88"/>
      <c r="C39" s="89"/>
      <c r="D39" s="90"/>
      <c r="F39" s="92">
        <v>202100082</v>
      </c>
      <c r="G39" s="179" t="s">
        <v>156</v>
      </c>
      <c r="H39" s="93">
        <v>5</v>
      </c>
      <c r="I39" s="94" t="s">
        <v>157</v>
      </c>
      <c r="K39" s="95"/>
      <c r="L39" s="180"/>
      <c r="M39" s="96"/>
      <c r="N39" s="97"/>
    </row>
    <row r="40" spans="1:14" ht="15.75" thickBot="1" x14ac:dyDescent="0.3">
      <c r="E40" s="91"/>
      <c r="F40" s="91"/>
    </row>
    <row r="41" spans="1:14" ht="15" x14ac:dyDescent="0.25">
      <c r="A41" s="304" t="s">
        <v>158</v>
      </c>
      <c r="B41" s="305"/>
      <c r="C41" s="305"/>
      <c r="D41" s="306"/>
      <c r="E41" s="91"/>
      <c r="F41" s="310" t="s">
        <v>159</v>
      </c>
      <c r="G41" s="311"/>
      <c r="H41" s="311"/>
      <c r="I41" s="312"/>
      <c r="K41" s="316" t="s">
        <v>160</v>
      </c>
      <c r="L41" s="317"/>
      <c r="M41" s="317"/>
      <c r="N41" s="318"/>
    </row>
    <row r="42" spans="1:14" ht="15.75" thickBot="1" x14ac:dyDescent="0.3">
      <c r="A42" s="307"/>
      <c r="B42" s="308"/>
      <c r="C42" s="308"/>
      <c r="D42" s="309"/>
      <c r="F42" s="313"/>
      <c r="G42" s="314"/>
      <c r="H42" s="314"/>
      <c r="I42" s="315"/>
      <c r="J42" s="91"/>
      <c r="K42" s="319"/>
      <c r="L42" s="320"/>
      <c r="M42" s="320"/>
      <c r="N42" s="321"/>
    </row>
    <row r="43" spans="1:14" ht="15" x14ac:dyDescent="0.25">
      <c r="A43" s="98" t="s">
        <v>138</v>
      </c>
      <c r="B43" s="99"/>
      <c r="C43" s="100" t="s">
        <v>1</v>
      </c>
      <c r="D43" s="101" t="s">
        <v>139</v>
      </c>
      <c r="F43" s="102" t="s">
        <v>138</v>
      </c>
      <c r="G43" s="103"/>
      <c r="H43" s="104" t="s">
        <v>1</v>
      </c>
      <c r="I43" s="105" t="s">
        <v>139</v>
      </c>
      <c r="J43" s="91"/>
      <c r="K43" s="181" t="s">
        <v>138</v>
      </c>
      <c r="L43" s="182"/>
      <c r="M43" s="183" t="s">
        <v>1</v>
      </c>
      <c r="N43" s="184" t="s">
        <v>139</v>
      </c>
    </row>
    <row r="44" spans="1:14" ht="15" x14ac:dyDescent="0.2">
      <c r="A44" s="106">
        <v>201900091</v>
      </c>
      <c r="B44" s="185" t="s">
        <v>49</v>
      </c>
      <c r="C44" s="107">
        <v>5</v>
      </c>
      <c r="D44" s="108" t="s">
        <v>140</v>
      </c>
      <c r="F44" s="109">
        <v>201800008</v>
      </c>
      <c r="G44" s="186" t="s">
        <v>161</v>
      </c>
      <c r="H44" s="110">
        <v>5</v>
      </c>
      <c r="I44" s="111" t="s">
        <v>140</v>
      </c>
      <c r="J44" s="91"/>
      <c r="K44" s="112">
        <v>201800156</v>
      </c>
      <c r="L44" s="187" t="s">
        <v>69</v>
      </c>
      <c r="M44" s="113">
        <v>5</v>
      </c>
      <c r="N44" s="114" t="s">
        <v>143</v>
      </c>
    </row>
    <row r="45" spans="1:14" x14ac:dyDescent="0.2">
      <c r="A45" s="106">
        <v>202200104</v>
      </c>
      <c r="B45" s="188" t="s">
        <v>128</v>
      </c>
      <c r="C45" s="107">
        <v>5</v>
      </c>
      <c r="D45" s="108" t="s">
        <v>140</v>
      </c>
      <c r="F45" s="109">
        <v>201500235</v>
      </c>
      <c r="G45" s="186" t="s">
        <v>162</v>
      </c>
      <c r="H45" s="115">
        <v>5</v>
      </c>
      <c r="I45" s="111" t="s">
        <v>143</v>
      </c>
      <c r="K45" s="116">
        <v>191121720</v>
      </c>
      <c r="L45" s="189" t="s">
        <v>62</v>
      </c>
      <c r="M45" s="113">
        <v>5</v>
      </c>
      <c r="N45" s="114" t="s">
        <v>145</v>
      </c>
    </row>
    <row r="46" spans="1:14" x14ac:dyDescent="0.2">
      <c r="A46" s="106">
        <v>191131360</v>
      </c>
      <c r="B46" s="185" t="s">
        <v>181</v>
      </c>
      <c r="C46" s="107">
        <v>5</v>
      </c>
      <c r="D46" s="108" t="s">
        <v>143</v>
      </c>
      <c r="F46" s="109">
        <v>201300038</v>
      </c>
      <c r="G46" s="186" t="s">
        <v>163</v>
      </c>
      <c r="H46" s="115">
        <v>5</v>
      </c>
      <c r="I46" s="111" t="s">
        <v>140</v>
      </c>
      <c r="K46" s="116">
        <v>201900037</v>
      </c>
      <c r="L46" s="187" t="s">
        <v>57</v>
      </c>
      <c r="M46" s="113">
        <v>5</v>
      </c>
      <c r="N46" s="114" t="s">
        <v>140</v>
      </c>
    </row>
    <row r="47" spans="1:14" x14ac:dyDescent="0.2">
      <c r="A47" s="106">
        <v>191121720</v>
      </c>
      <c r="B47" s="185" t="s">
        <v>62</v>
      </c>
      <c r="C47" s="107">
        <v>5</v>
      </c>
      <c r="D47" s="108" t="s">
        <v>145</v>
      </c>
      <c r="F47" s="117">
        <v>202000039</v>
      </c>
      <c r="G47" s="190" t="s">
        <v>164</v>
      </c>
      <c r="H47" s="115">
        <v>5</v>
      </c>
      <c r="I47" s="111" t="s">
        <v>144</v>
      </c>
      <c r="K47" s="116">
        <v>201500136</v>
      </c>
      <c r="L47" s="187" t="s">
        <v>58</v>
      </c>
      <c r="M47" s="113">
        <v>5</v>
      </c>
      <c r="N47" s="114" t="s">
        <v>141</v>
      </c>
    </row>
    <row r="48" spans="1:14" x14ac:dyDescent="0.2">
      <c r="A48" s="106">
        <v>201400046</v>
      </c>
      <c r="B48" s="185" t="s">
        <v>22</v>
      </c>
      <c r="C48" s="107">
        <v>5</v>
      </c>
      <c r="D48" s="108" t="s">
        <v>165</v>
      </c>
      <c r="F48" s="117">
        <v>201800034</v>
      </c>
      <c r="G48" s="190" t="s">
        <v>166</v>
      </c>
      <c r="H48" s="115">
        <v>5</v>
      </c>
      <c r="I48" s="111" t="s">
        <v>144</v>
      </c>
      <c r="K48" s="112">
        <v>202000034</v>
      </c>
      <c r="L48" s="189" t="s">
        <v>96</v>
      </c>
      <c r="M48" s="113">
        <v>5</v>
      </c>
      <c r="N48" s="114" t="s">
        <v>140</v>
      </c>
    </row>
    <row r="49" spans="1:16" x14ac:dyDescent="0.2">
      <c r="A49" s="106">
        <v>201900037</v>
      </c>
      <c r="B49" s="185" t="s">
        <v>57</v>
      </c>
      <c r="C49" s="107">
        <v>5</v>
      </c>
      <c r="D49" s="108" t="s">
        <v>140</v>
      </c>
      <c r="F49" s="117">
        <v>191102010</v>
      </c>
      <c r="G49" s="190" t="s">
        <v>75</v>
      </c>
      <c r="H49" s="115">
        <v>5</v>
      </c>
      <c r="I49" s="111" t="s">
        <v>144</v>
      </c>
      <c r="K49" s="116">
        <v>201900074</v>
      </c>
      <c r="L49" s="187" t="s">
        <v>23</v>
      </c>
      <c r="M49" s="113">
        <v>5</v>
      </c>
      <c r="N49" s="114" t="s">
        <v>141</v>
      </c>
    </row>
    <row r="50" spans="1:16" x14ac:dyDescent="0.2">
      <c r="A50" s="106">
        <v>201500136</v>
      </c>
      <c r="B50" s="191" t="s">
        <v>58</v>
      </c>
      <c r="C50" s="107">
        <v>5</v>
      </c>
      <c r="D50" s="108" t="s">
        <v>141</v>
      </c>
      <c r="F50" s="117">
        <v>201200146</v>
      </c>
      <c r="G50" s="190" t="s">
        <v>167</v>
      </c>
      <c r="H50" s="115">
        <v>5</v>
      </c>
      <c r="I50" s="111" t="s">
        <v>141</v>
      </c>
      <c r="K50" s="116">
        <v>191150480</v>
      </c>
      <c r="L50" s="187" t="s">
        <v>97</v>
      </c>
      <c r="M50" s="113">
        <v>5</v>
      </c>
      <c r="N50" s="114" t="s">
        <v>143</v>
      </c>
    </row>
    <row r="51" spans="1:16" x14ac:dyDescent="0.2">
      <c r="A51" s="106">
        <v>202000247</v>
      </c>
      <c r="B51" s="185" t="s">
        <v>44</v>
      </c>
      <c r="C51" s="107">
        <v>5</v>
      </c>
      <c r="D51" s="108" t="s">
        <v>155</v>
      </c>
      <c r="F51" s="117">
        <v>191852630</v>
      </c>
      <c r="G51" s="190" t="s">
        <v>168</v>
      </c>
      <c r="H51" s="115">
        <v>5</v>
      </c>
      <c r="I51" s="111" t="s">
        <v>143</v>
      </c>
      <c r="K51" s="116">
        <v>191150700</v>
      </c>
      <c r="L51" s="187" t="s">
        <v>73</v>
      </c>
      <c r="M51" s="113">
        <v>5</v>
      </c>
      <c r="N51" s="114" t="s">
        <v>141</v>
      </c>
    </row>
    <row r="52" spans="1:16" x14ac:dyDescent="0.2">
      <c r="A52" s="106">
        <v>201400037</v>
      </c>
      <c r="B52" s="185" t="s">
        <v>24</v>
      </c>
      <c r="C52" s="107">
        <v>5</v>
      </c>
      <c r="D52" s="108" t="s">
        <v>143</v>
      </c>
      <c r="F52" s="117">
        <v>202000037</v>
      </c>
      <c r="G52" s="190" t="s">
        <v>29</v>
      </c>
      <c r="H52" s="115">
        <v>5</v>
      </c>
      <c r="I52" s="111" t="s">
        <v>141</v>
      </c>
      <c r="K52" s="116">
        <v>201400037</v>
      </c>
      <c r="L52" s="189" t="s">
        <v>24</v>
      </c>
      <c r="M52" s="113">
        <v>5</v>
      </c>
      <c r="N52" s="114" t="s">
        <v>143</v>
      </c>
    </row>
    <row r="53" spans="1:16" x14ac:dyDescent="0.2">
      <c r="A53" s="118">
        <v>201400042</v>
      </c>
      <c r="B53" s="191" t="s">
        <v>35</v>
      </c>
      <c r="C53" s="107">
        <v>5</v>
      </c>
      <c r="D53" s="108" t="s">
        <v>144</v>
      </c>
      <c r="F53" s="117">
        <v>201300039</v>
      </c>
      <c r="G53" s="190" t="s">
        <v>169</v>
      </c>
      <c r="H53" s="115">
        <v>5</v>
      </c>
      <c r="I53" s="111" t="s">
        <v>143</v>
      </c>
      <c r="K53" s="116">
        <v>191155700</v>
      </c>
      <c r="L53" s="189" t="s">
        <v>28</v>
      </c>
      <c r="M53" s="113">
        <v>5</v>
      </c>
      <c r="N53" s="114" t="s">
        <v>141</v>
      </c>
    </row>
    <row r="54" spans="1:16" x14ac:dyDescent="0.2">
      <c r="A54" s="106">
        <v>201400044</v>
      </c>
      <c r="B54" s="185" t="s">
        <v>27</v>
      </c>
      <c r="C54" s="107">
        <v>5</v>
      </c>
      <c r="D54" s="108" t="s">
        <v>140</v>
      </c>
      <c r="F54" s="117">
        <v>191155730</v>
      </c>
      <c r="G54" s="190" t="s">
        <v>170</v>
      </c>
      <c r="H54" s="115">
        <v>5</v>
      </c>
      <c r="I54" s="111" t="s">
        <v>143</v>
      </c>
      <c r="K54" s="116">
        <v>202200111</v>
      </c>
      <c r="L54" s="189" t="s">
        <v>130</v>
      </c>
      <c r="M54" s="113">
        <v>5</v>
      </c>
      <c r="N54" s="114" t="s">
        <v>144</v>
      </c>
    </row>
    <row r="55" spans="1:16" x14ac:dyDescent="0.2">
      <c r="A55" s="118">
        <v>191155700</v>
      </c>
      <c r="B55" s="185" t="s">
        <v>28</v>
      </c>
      <c r="C55" s="107">
        <v>5</v>
      </c>
      <c r="D55" s="108" t="s">
        <v>141</v>
      </c>
      <c r="F55" s="117"/>
      <c r="G55" s="190"/>
      <c r="H55" s="115"/>
      <c r="I55" s="111"/>
      <c r="K55" s="116">
        <v>191141700</v>
      </c>
      <c r="L55" s="189" t="s">
        <v>26</v>
      </c>
      <c r="M55" s="113">
        <v>5</v>
      </c>
      <c r="N55" s="114" t="s">
        <v>141</v>
      </c>
    </row>
    <row r="56" spans="1:16" ht="15" x14ac:dyDescent="0.25">
      <c r="A56" s="119" t="s">
        <v>149</v>
      </c>
      <c r="B56" s="120"/>
      <c r="C56" s="121" t="s">
        <v>1</v>
      </c>
      <c r="D56" s="122" t="s">
        <v>139</v>
      </c>
      <c r="F56" s="123" t="s">
        <v>149</v>
      </c>
      <c r="G56" s="124"/>
      <c r="H56" s="125" t="s">
        <v>1</v>
      </c>
      <c r="I56" s="126" t="s">
        <v>139</v>
      </c>
      <c r="K56" s="127" t="s">
        <v>149</v>
      </c>
      <c r="L56" s="128"/>
      <c r="M56" s="129" t="s">
        <v>1</v>
      </c>
      <c r="N56" s="130" t="s">
        <v>139</v>
      </c>
    </row>
    <row r="57" spans="1:16" x14ac:dyDescent="0.2">
      <c r="A57" s="106">
        <v>202001392</v>
      </c>
      <c r="B57" s="192" t="s">
        <v>91</v>
      </c>
      <c r="C57" s="131">
        <v>5</v>
      </c>
      <c r="D57" s="132" t="s">
        <v>143</v>
      </c>
      <c r="F57" s="117">
        <v>202100228</v>
      </c>
      <c r="G57" s="137" t="s">
        <v>150</v>
      </c>
      <c r="H57" s="134">
        <v>5</v>
      </c>
      <c r="I57" s="135" t="s">
        <v>144</v>
      </c>
      <c r="K57" s="112">
        <v>201400103</v>
      </c>
      <c r="L57" s="189" t="s">
        <v>98</v>
      </c>
      <c r="M57" s="113">
        <v>5</v>
      </c>
      <c r="N57" s="114" t="s">
        <v>141</v>
      </c>
    </row>
    <row r="58" spans="1:16" s="133" customFormat="1" ht="15" x14ac:dyDescent="0.25">
      <c r="A58" s="106">
        <v>202100228</v>
      </c>
      <c r="B58" s="192" t="s">
        <v>150</v>
      </c>
      <c r="C58" s="131">
        <v>5</v>
      </c>
      <c r="D58" s="132" t="s">
        <v>144</v>
      </c>
      <c r="F58" s="117">
        <v>201900091</v>
      </c>
      <c r="G58" s="137" t="s">
        <v>49</v>
      </c>
      <c r="H58" s="134">
        <v>5</v>
      </c>
      <c r="I58" s="135" t="s">
        <v>140</v>
      </c>
      <c r="K58" s="116">
        <v>202100080</v>
      </c>
      <c r="L58" s="159" t="s">
        <v>104</v>
      </c>
      <c r="M58" s="113">
        <v>5</v>
      </c>
      <c r="N58" s="114" t="s">
        <v>144</v>
      </c>
      <c r="P58" s="193"/>
    </row>
    <row r="59" spans="1:16" s="133" customFormat="1" ht="15" x14ac:dyDescent="0.25">
      <c r="A59" s="106">
        <v>201500024</v>
      </c>
      <c r="B59" s="194" t="s">
        <v>32</v>
      </c>
      <c r="C59" s="131">
        <v>5</v>
      </c>
      <c r="D59" s="132" t="s">
        <v>140</v>
      </c>
      <c r="F59" s="117">
        <v>201200145</v>
      </c>
      <c r="G59" s="137" t="s">
        <v>93</v>
      </c>
      <c r="H59" s="134">
        <v>5</v>
      </c>
      <c r="I59" s="135" t="s">
        <v>144</v>
      </c>
      <c r="K59" s="116">
        <v>201500024</v>
      </c>
      <c r="L59" s="159" t="s">
        <v>32</v>
      </c>
      <c r="M59" s="113">
        <v>5</v>
      </c>
      <c r="N59" s="114" t="s">
        <v>140</v>
      </c>
      <c r="P59" s="193"/>
    </row>
    <row r="60" spans="1:16" s="193" customFormat="1" ht="15" x14ac:dyDescent="0.25">
      <c r="A60" s="106">
        <v>191121700</v>
      </c>
      <c r="B60" s="194" t="s">
        <v>33</v>
      </c>
      <c r="C60" s="131">
        <v>5</v>
      </c>
      <c r="D60" s="132" t="s">
        <v>144</v>
      </c>
      <c r="E60" s="133"/>
      <c r="F60" s="117">
        <v>202200104</v>
      </c>
      <c r="G60" s="190" t="s">
        <v>128</v>
      </c>
      <c r="H60" s="115">
        <v>5</v>
      </c>
      <c r="I60" s="111" t="s">
        <v>140</v>
      </c>
      <c r="J60" s="133"/>
      <c r="K60" s="116">
        <v>201900091</v>
      </c>
      <c r="L60" s="159" t="s">
        <v>49</v>
      </c>
      <c r="M60" s="113">
        <v>5</v>
      </c>
      <c r="N60" s="114" t="s">
        <v>140</v>
      </c>
      <c r="P60" s="133"/>
    </row>
    <row r="61" spans="1:16" s="133" customFormat="1" x14ac:dyDescent="0.2">
      <c r="A61" s="106">
        <v>191121710</v>
      </c>
      <c r="B61" s="194" t="s">
        <v>39</v>
      </c>
      <c r="C61" s="131">
        <v>5</v>
      </c>
      <c r="D61" s="132" t="s">
        <v>145</v>
      </c>
      <c r="F61" s="117">
        <v>191121720</v>
      </c>
      <c r="G61" s="137" t="s">
        <v>62</v>
      </c>
      <c r="H61" s="134">
        <v>5</v>
      </c>
      <c r="I61" s="135" t="s">
        <v>145</v>
      </c>
      <c r="K61" s="112">
        <v>191154740</v>
      </c>
      <c r="L61" s="189" t="s">
        <v>99</v>
      </c>
      <c r="M61" s="113">
        <v>5</v>
      </c>
      <c r="N61" s="114" t="s">
        <v>141</v>
      </c>
    </row>
    <row r="62" spans="1:16" s="133" customFormat="1" x14ac:dyDescent="0.2">
      <c r="A62" s="106">
        <v>202200127</v>
      </c>
      <c r="B62" s="194" t="s">
        <v>127</v>
      </c>
      <c r="C62" s="131">
        <v>5</v>
      </c>
      <c r="D62" s="132" t="s">
        <v>140</v>
      </c>
      <c r="F62" s="117">
        <v>201700294</v>
      </c>
      <c r="G62" s="137" t="s">
        <v>94</v>
      </c>
      <c r="H62" s="134">
        <v>5</v>
      </c>
      <c r="I62" s="135" t="s">
        <v>144</v>
      </c>
      <c r="K62" s="116">
        <v>201200133</v>
      </c>
      <c r="L62" s="159" t="s">
        <v>61</v>
      </c>
      <c r="M62" s="113">
        <v>5</v>
      </c>
      <c r="N62" s="114" t="s">
        <v>144</v>
      </c>
    </row>
    <row r="63" spans="1:16" s="133" customFormat="1" x14ac:dyDescent="0.2">
      <c r="A63" s="106">
        <v>201500344</v>
      </c>
      <c r="B63" s="194" t="s">
        <v>40</v>
      </c>
      <c r="C63" s="131">
        <v>5</v>
      </c>
      <c r="D63" s="132" t="s">
        <v>165</v>
      </c>
      <c r="F63" s="117">
        <v>201900037</v>
      </c>
      <c r="G63" s="137" t="s">
        <v>57</v>
      </c>
      <c r="H63" s="134">
        <v>5</v>
      </c>
      <c r="I63" s="135" t="s">
        <v>140</v>
      </c>
      <c r="K63" s="116">
        <v>202001436</v>
      </c>
      <c r="L63" s="159" t="s">
        <v>100</v>
      </c>
      <c r="M63" s="113">
        <v>5</v>
      </c>
      <c r="N63" s="114" t="s">
        <v>143</v>
      </c>
    </row>
    <row r="64" spans="1:16" s="133" customFormat="1" x14ac:dyDescent="0.2">
      <c r="A64" s="106">
        <v>191157750</v>
      </c>
      <c r="B64" s="194" t="s">
        <v>34</v>
      </c>
      <c r="C64" s="131">
        <v>5</v>
      </c>
      <c r="D64" s="132" t="s">
        <v>141</v>
      </c>
      <c r="F64" s="117">
        <v>191102041</v>
      </c>
      <c r="G64" s="137" t="s">
        <v>66</v>
      </c>
      <c r="H64" s="134">
        <v>5</v>
      </c>
      <c r="I64" s="135" t="s">
        <v>140</v>
      </c>
      <c r="K64" s="116">
        <v>191154731</v>
      </c>
      <c r="L64" s="159" t="s">
        <v>51</v>
      </c>
      <c r="M64" s="113">
        <v>5</v>
      </c>
      <c r="N64" s="114" t="s">
        <v>144</v>
      </c>
    </row>
    <row r="65" spans="1:20" s="133" customFormat="1" x14ac:dyDescent="0.2">
      <c r="A65" s="106">
        <v>201900074</v>
      </c>
      <c r="B65" s="194" t="s">
        <v>23</v>
      </c>
      <c r="C65" s="131">
        <v>5</v>
      </c>
      <c r="D65" s="132" t="s">
        <v>141</v>
      </c>
      <c r="F65" s="117">
        <v>201700042</v>
      </c>
      <c r="G65" s="137" t="s">
        <v>54</v>
      </c>
      <c r="H65" s="134">
        <v>5</v>
      </c>
      <c r="I65" s="135" t="s">
        <v>140</v>
      </c>
      <c r="K65" s="116">
        <v>202200104</v>
      </c>
      <c r="L65" s="195" t="s">
        <v>128</v>
      </c>
      <c r="M65" s="113">
        <v>5</v>
      </c>
      <c r="N65" s="114" t="s">
        <v>140</v>
      </c>
    </row>
    <row r="66" spans="1:20" s="133" customFormat="1" x14ac:dyDescent="0.2">
      <c r="A66" s="106">
        <v>191137400</v>
      </c>
      <c r="B66" s="194" t="s">
        <v>25</v>
      </c>
      <c r="C66" s="131">
        <v>5</v>
      </c>
      <c r="D66" s="132" t="s">
        <v>140</v>
      </c>
      <c r="F66" s="117">
        <v>191531830</v>
      </c>
      <c r="G66" s="137" t="s">
        <v>80</v>
      </c>
      <c r="H66" s="134">
        <v>5</v>
      </c>
      <c r="I66" s="135" t="s">
        <v>144</v>
      </c>
      <c r="K66" s="116">
        <v>202001409</v>
      </c>
      <c r="L66" s="159" t="s">
        <v>171</v>
      </c>
      <c r="M66" s="113">
        <v>5</v>
      </c>
      <c r="N66" s="114" t="s">
        <v>143</v>
      </c>
    </row>
    <row r="67" spans="1:20" s="133" customFormat="1" x14ac:dyDescent="0.2">
      <c r="A67" s="106">
        <v>202000256</v>
      </c>
      <c r="B67" s="194" t="s">
        <v>41</v>
      </c>
      <c r="C67" s="131">
        <v>5</v>
      </c>
      <c r="D67" s="132" t="s">
        <v>143</v>
      </c>
      <c r="F67" s="117">
        <v>191155710</v>
      </c>
      <c r="G67" s="137" t="s">
        <v>36</v>
      </c>
      <c r="H67" s="136">
        <v>5</v>
      </c>
      <c r="I67" s="135" t="s">
        <v>143</v>
      </c>
      <c r="K67" s="116">
        <v>191131360</v>
      </c>
      <c r="L67" s="159" t="s">
        <v>181</v>
      </c>
      <c r="M67" s="113">
        <v>5</v>
      </c>
      <c r="N67" s="114" t="s">
        <v>143</v>
      </c>
    </row>
    <row r="68" spans="1:20" s="133" customFormat="1" x14ac:dyDescent="0.2">
      <c r="A68" s="106">
        <v>201900097</v>
      </c>
      <c r="B68" s="194" t="s">
        <v>30</v>
      </c>
      <c r="C68" s="131">
        <v>5</v>
      </c>
      <c r="D68" s="132" t="s">
        <v>143</v>
      </c>
      <c r="F68" s="117">
        <v>202200100</v>
      </c>
      <c r="G68" s="137" t="s">
        <v>68</v>
      </c>
      <c r="H68" s="134">
        <v>5</v>
      </c>
      <c r="I68" s="135" t="s">
        <v>141</v>
      </c>
      <c r="K68" s="116">
        <v>201700071</v>
      </c>
      <c r="L68" s="159" t="s">
        <v>101</v>
      </c>
      <c r="M68" s="113">
        <v>5</v>
      </c>
      <c r="N68" s="114" t="s">
        <v>144</v>
      </c>
    </row>
    <row r="69" spans="1:20" s="133" customFormat="1" x14ac:dyDescent="0.2">
      <c r="A69" s="106">
        <v>202100319</v>
      </c>
      <c r="B69" s="194" t="s">
        <v>129</v>
      </c>
      <c r="C69" s="131">
        <v>5</v>
      </c>
      <c r="D69" s="132" t="s">
        <v>144</v>
      </c>
      <c r="F69" s="117">
        <v>191820120</v>
      </c>
      <c r="G69" s="137" t="s">
        <v>95</v>
      </c>
      <c r="H69" s="134">
        <v>5</v>
      </c>
      <c r="I69" s="135" t="s">
        <v>144</v>
      </c>
      <c r="K69" s="116">
        <v>201200167</v>
      </c>
      <c r="L69" s="159" t="s">
        <v>102</v>
      </c>
      <c r="M69" s="113">
        <v>5</v>
      </c>
      <c r="N69" s="114" t="s">
        <v>141</v>
      </c>
    </row>
    <row r="70" spans="1:20" s="133" customFormat="1" x14ac:dyDescent="0.2">
      <c r="A70" s="106">
        <v>191121740</v>
      </c>
      <c r="B70" s="194" t="s">
        <v>42</v>
      </c>
      <c r="C70" s="131">
        <v>5</v>
      </c>
      <c r="D70" s="132" t="s">
        <v>165</v>
      </c>
      <c r="F70" s="196"/>
      <c r="G70" s="138"/>
      <c r="H70" s="197"/>
      <c r="I70" s="198"/>
      <c r="K70" s="116">
        <v>202200070</v>
      </c>
      <c r="L70" s="159" t="s">
        <v>172</v>
      </c>
      <c r="M70" s="113">
        <v>5</v>
      </c>
      <c r="N70" s="114" t="s">
        <v>140</v>
      </c>
    </row>
    <row r="71" spans="1:20" s="133" customFormat="1" x14ac:dyDescent="0.2">
      <c r="A71" s="106">
        <v>202100226</v>
      </c>
      <c r="B71" s="194" t="s">
        <v>173</v>
      </c>
      <c r="C71" s="131">
        <v>5</v>
      </c>
      <c r="D71" s="132" t="s">
        <v>144</v>
      </c>
      <c r="F71" s="117"/>
      <c r="G71" s="137"/>
      <c r="H71" s="134"/>
      <c r="I71" s="135"/>
      <c r="K71" s="116">
        <v>202200100</v>
      </c>
      <c r="L71" s="159" t="s">
        <v>68</v>
      </c>
      <c r="M71" s="113">
        <v>5</v>
      </c>
      <c r="N71" s="114" t="s">
        <v>141</v>
      </c>
    </row>
    <row r="72" spans="1:20" s="133" customFormat="1" x14ac:dyDescent="0.2">
      <c r="A72" s="106">
        <v>202000037</v>
      </c>
      <c r="B72" s="194" t="s">
        <v>29</v>
      </c>
      <c r="C72" s="131">
        <v>5</v>
      </c>
      <c r="D72" s="132" t="s">
        <v>141</v>
      </c>
      <c r="F72" s="117"/>
      <c r="G72" s="138"/>
      <c r="H72" s="134"/>
      <c r="I72" s="135"/>
      <c r="K72" s="116">
        <v>201600327</v>
      </c>
      <c r="L72" s="159" t="s">
        <v>103</v>
      </c>
      <c r="M72" s="113">
        <v>5</v>
      </c>
      <c r="N72" s="114" t="s">
        <v>144</v>
      </c>
    </row>
    <row r="73" spans="1:20" s="133" customFormat="1" x14ac:dyDescent="0.2">
      <c r="A73" s="106">
        <v>201300039</v>
      </c>
      <c r="B73" s="194" t="s">
        <v>55</v>
      </c>
      <c r="C73" s="131">
        <v>5</v>
      </c>
      <c r="D73" s="132" t="s">
        <v>143</v>
      </c>
      <c r="F73" s="117"/>
      <c r="G73" s="138"/>
      <c r="H73" s="134"/>
      <c r="I73" s="135"/>
      <c r="K73" s="116">
        <v>191155730</v>
      </c>
      <c r="L73" s="159" t="s">
        <v>170</v>
      </c>
      <c r="M73" s="113">
        <v>5</v>
      </c>
      <c r="N73" s="114" t="s">
        <v>143</v>
      </c>
    </row>
    <row r="74" spans="1:20" s="133" customFormat="1" x14ac:dyDescent="0.2">
      <c r="A74" s="106">
        <v>191155710</v>
      </c>
      <c r="B74" s="194" t="s">
        <v>36</v>
      </c>
      <c r="C74" s="131">
        <v>5</v>
      </c>
      <c r="D74" s="132" t="s">
        <v>143</v>
      </c>
      <c r="F74" s="117"/>
      <c r="G74" s="137"/>
      <c r="H74" s="136"/>
      <c r="I74" s="135"/>
      <c r="K74" s="116"/>
      <c r="L74" s="159"/>
      <c r="M74" s="113"/>
      <c r="N74" s="114"/>
    </row>
    <row r="75" spans="1:20" s="133" customFormat="1" x14ac:dyDescent="0.2">
      <c r="A75" s="106">
        <v>202200111</v>
      </c>
      <c r="B75" s="194" t="s">
        <v>92</v>
      </c>
      <c r="C75" s="131">
        <v>5</v>
      </c>
      <c r="D75" s="132" t="s">
        <v>144</v>
      </c>
      <c r="F75" s="117"/>
      <c r="G75" s="137"/>
      <c r="H75" s="136"/>
      <c r="I75" s="135"/>
      <c r="K75" s="116"/>
      <c r="L75" s="159"/>
      <c r="M75" s="113"/>
      <c r="N75" s="114"/>
    </row>
    <row r="76" spans="1:20" s="133" customFormat="1" x14ac:dyDescent="0.2">
      <c r="A76" s="106">
        <v>201600101</v>
      </c>
      <c r="B76" s="194" t="s">
        <v>37</v>
      </c>
      <c r="C76" s="131">
        <v>5</v>
      </c>
      <c r="D76" s="132" t="s">
        <v>143</v>
      </c>
      <c r="F76" s="117"/>
      <c r="G76" s="138"/>
      <c r="H76" s="134"/>
      <c r="I76" s="135"/>
      <c r="K76" s="199"/>
      <c r="L76" s="200"/>
      <c r="M76" s="201"/>
      <c r="N76" s="202"/>
    </row>
    <row r="77" spans="1:20" s="133" customFormat="1" x14ac:dyDescent="0.2">
      <c r="A77" s="106">
        <v>191141700</v>
      </c>
      <c r="B77" s="194" t="s">
        <v>26</v>
      </c>
      <c r="C77" s="131">
        <v>5</v>
      </c>
      <c r="D77" s="132" t="s">
        <v>141</v>
      </c>
      <c r="F77" s="117"/>
      <c r="G77" s="138"/>
      <c r="H77" s="134"/>
      <c r="I77" s="135"/>
      <c r="K77" s="116"/>
      <c r="L77" s="159"/>
      <c r="M77" s="113"/>
      <c r="N77" s="114"/>
    </row>
    <row r="78" spans="1:20" s="133" customFormat="1" x14ac:dyDescent="0.2">
      <c r="A78" s="106">
        <v>191155730</v>
      </c>
      <c r="B78" s="194" t="s">
        <v>170</v>
      </c>
      <c r="C78" s="131">
        <v>5</v>
      </c>
      <c r="D78" s="132" t="s">
        <v>143</v>
      </c>
      <c r="F78" s="117"/>
      <c r="G78" s="138"/>
      <c r="H78" s="134"/>
      <c r="I78" s="135"/>
      <c r="K78" s="116"/>
      <c r="L78" s="203"/>
      <c r="M78" s="113"/>
      <c r="N78" s="114"/>
    </row>
    <row r="79" spans="1:20" s="133" customFormat="1" ht="15" thickBot="1" x14ac:dyDescent="0.25">
      <c r="A79" s="139">
        <v>201900098</v>
      </c>
      <c r="B79" s="204" t="s">
        <v>38</v>
      </c>
      <c r="C79" s="140">
        <v>5</v>
      </c>
      <c r="D79" s="141" t="s">
        <v>144</v>
      </c>
      <c r="F79" s="142"/>
      <c r="G79" s="143"/>
      <c r="H79" s="144"/>
      <c r="I79" s="145"/>
      <c r="K79" s="146"/>
      <c r="L79" s="205"/>
      <c r="M79" s="147"/>
      <c r="N79" s="148"/>
      <c r="Q79" s="17"/>
      <c r="R79" s="17"/>
      <c r="S79" s="17"/>
      <c r="T79" s="17"/>
    </row>
    <row r="80" spans="1:20" s="133" customFormat="1" ht="15" thickBot="1" x14ac:dyDescent="0.25">
      <c r="K80" s="149"/>
      <c r="L80" s="206"/>
      <c r="M80" s="150"/>
      <c r="N80" s="150"/>
      <c r="Q80" s="17"/>
      <c r="R80" s="17"/>
      <c r="S80" s="17"/>
      <c r="T80" s="17"/>
    </row>
    <row r="81" spans="1:9" ht="15.75" customHeight="1" x14ac:dyDescent="0.25">
      <c r="A81" s="291" t="s">
        <v>174</v>
      </c>
      <c r="B81" s="292"/>
      <c r="C81" s="292"/>
      <c r="D81" s="293"/>
      <c r="F81" s="297" t="s">
        <v>175</v>
      </c>
      <c r="G81" s="298"/>
      <c r="H81" s="298"/>
      <c r="I81" s="299"/>
    </row>
    <row r="82" spans="1:9" ht="14.25" customHeight="1" x14ac:dyDescent="0.25">
      <c r="A82" s="294"/>
      <c r="B82" s="295"/>
      <c r="C82" s="295"/>
      <c r="D82" s="296"/>
      <c r="F82" s="300"/>
      <c r="G82" s="301"/>
      <c r="H82" s="301"/>
      <c r="I82" s="302"/>
    </row>
    <row r="83" spans="1:9" ht="15" customHeight="1" x14ac:dyDescent="0.25">
      <c r="A83" s="207" t="s">
        <v>176</v>
      </c>
      <c r="B83" s="208"/>
      <c r="C83" s="209" t="s">
        <v>1</v>
      </c>
      <c r="D83" s="210" t="s">
        <v>139</v>
      </c>
      <c r="F83" s="211"/>
      <c r="G83" s="212"/>
      <c r="H83" s="212"/>
      <c r="I83" s="213"/>
    </row>
    <row r="84" spans="1:9" ht="15" x14ac:dyDescent="0.25">
      <c r="A84" s="214">
        <v>191158500</v>
      </c>
      <c r="B84" s="215" t="s">
        <v>106</v>
      </c>
      <c r="C84" s="216" t="s">
        <v>154</v>
      </c>
      <c r="D84" s="217" t="s">
        <v>155</v>
      </c>
      <c r="F84" s="218" t="s">
        <v>182</v>
      </c>
      <c r="I84" s="219"/>
    </row>
    <row r="85" spans="1:9" ht="15" x14ac:dyDescent="0.25">
      <c r="A85" s="214">
        <v>201800102</v>
      </c>
      <c r="B85" s="215" t="s">
        <v>107</v>
      </c>
      <c r="C85" s="220">
        <v>5</v>
      </c>
      <c r="D85" s="217" t="s">
        <v>141</v>
      </c>
      <c r="F85" s="218" t="s">
        <v>183</v>
      </c>
      <c r="I85" s="219"/>
    </row>
    <row r="86" spans="1:9" ht="15" x14ac:dyDescent="0.25">
      <c r="A86" s="214">
        <v>202001436</v>
      </c>
      <c r="B86" s="215" t="s">
        <v>100</v>
      </c>
      <c r="C86" s="220">
        <v>5</v>
      </c>
      <c r="D86" s="217" t="s">
        <v>143</v>
      </c>
      <c r="F86" s="218" t="s">
        <v>184</v>
      </c>
      <c r="I86" s="219"/>
    </row>
    <row r="87" spans="1:9" ht="15" x14ac:dyDescent="0.25">
      <c r="A87" s="214">
        <v>191124310</v>
      </c>
      <c r="B87" s="215" t="s">
        <v>108</v>
      </c>
      <c r="C87" s="220">
        <v>5</v>
      </c>
      <c r="D87" s="217" t="s">
        <v>143</v>
      </c>
      <c r="F87" s="218" t="s">
        <v>185</v>
      </c>
      <c r="I87" s="219"/>
    </row>
    <row r="88" spans="1:9" x14ac:dyDescent="0.25">
      <c r="A88" s="214">
        <v>192850960</v>
      </c>
      <c r="B88" s="215" t="s">
        <v>109</v>
      </c>
      <c r="C88" s="220">
        <v>5</v>
      </c>
      <c r="D88" s="217" t="s">
        <v>143</v>
      </c>
      <c r="F88" s="218" t="s">
        <v>186</v>
      </c>
      <c r="I88" s="219"/>
    </row>
    <row r="89" spans="1:9" x14ac:dyDescent="0.25">
      <c r="A89" s="214">
        <v>201600241</v>
      </c>
      <c r="B89" s="215" t="s">
        <v>131</v>
      </c>
      <c r="C89" s="220">
        <v>5</v>
      </c>
      <c r="D89" s="217" t="s">
        <v>154</v>
      </c>
      <c r="F89" s="218"/>
      <c r="I89" s="219"/>
    </row>
    <row r="90" spans="1:9" ht="15" x14ac:dyDescent="0.25">
      <c r="A90" s="214">
        <v>201700025</v>
      </c>
      <c r="B90" s="215" t="s">
        <v>110</v>
      </c>
      <c r="C90" s="220">
        <v>5</v>
      </c>
      <c r="D90" s="217" t="s">
        <v>143</v>
      </c>
      <c r="F90" s="221" t="s">
        <v>13</v>
      </c>
      <c r="G90" s="17" t="s">
        <v>177</v>
      </c>
      <c r="I90" s="219"/>
    </row>
    <row r="91" spans="1:9" ht="15" x14ac:dyDescent="0.25">
      <c r="A91" s="214">
        <v>192850840</v>
      </c>
      <c r="B91" s="215" t="s">
        <v>111</v>
      </c>
      <c r="C91" s="220">
        <v>5</v>
      </c>
      <c r="D91" s="217" t="s">
        <v>143</v>
      </c>
      <c r="F91" s="221" t="s">
        <v>113</v>
      </c>
      <c r="G91" s="17" t="s">
        <v>178</v>
      </c>
      <c r="I91" s="219"/>
    </row>
    <row r="92" spans="1:9" ht="15" x14ac:dyDescent="0.25">
      <c r="A92" s="214">
        <v>202100082</v>
      </c>
      <c r="B92" s="215" t="s">
        <v>132</v>
      </c>
      <c r="C92" s="220">
        <v>5</v>
      </c>
      <c r="D92" s="217" t="s">
        <v>157</v>
      </c>
      <c r="F92" s="221"/>
      <c r="I92" s="219"/>
    </row>
    <row r="93" spans="1:9" ht="15" thickBot="1" x14ac:dyDescent="0.3">
      <c r="A93" s="222">
        <v>201000201</v>
      </c>
      <c r="B93" s="223" t="s">
        <v>112</v>
      </c>
      <c r="C93" s="224">
        <v>5</v>
      </c>
      <c r="D93" s="225" t="s">
        <v>144</v>
      </c>
      <c r="F93" s="226"/>
      <c r="G93" s="227"/>
      <c r="H93" s="227"/>
      <c r="I93" s="228"/>
    </row>
    <row r="94" spans="1:9" ht="15" x14ac:dyDescent="0.25">
      <c r="B94" s="7"/>
      <c r="D94" s="40"/>
      <c r="E94" s="40"/>
    </row>
    <row r="95" spans="1:9" ht="15" x14ac:dyDescent="0.25">
      <c r="B95" s="7"/>
      <c r="D95" s="40"/>
      <c r="E95" s="40"/>
    </row>
    <row r="96" spans="1:9" x14ac:dyDescent="0.25">
      <c r="C96" s="229"/>
      <c r="D96" s="40"/>
      <c r="E96" s="40"/>
    </row>
    <row r="97" spans="3:5" x14ac:dyDescent="0.25">
      <c r="C97" s="229"/>
      <c r="D97" s="40"/>
      <c r="E97" s="40"/>
    </row>
    <row r="98" spans="3:5" x14ac:dyDescent="0.25">
      <c r="C98" s="229"/>
      <c r="D98" s="40"/>
      <c r="E98" s="40"/>
    </row>
    <row r="99" spans="3:5" x14ac:dyDescent="0.25">
      <c r="C99" s="229"/>
      <c r="D99" s="40"/>
      <c r="E99" s="40"/>
    </row>
    <row r="100" spans="3:5" x14ac:dyDescent="0.25">
      <c r="E100" s="40"/>
    </row>
    <row r="101" spans="3:5" x14ac:dyDescent="0.2">
      <c r="C101" s="230"/>
      <c r="D101" s="40"/>
      <c r="E101" s="40"/>
    </row>
    <row r="102" spans="3:5" x14ac:dyDescent="0.25">
      <c r="C102" s="229"/>
      <c r="D102" s="40"/>
      <c r="E102" s="40"/>
    </row>
    <row r="103" spans="3:5" x14ac:dyDescent="0.25">
      <c r="C103" s="229"/>
      <c r="D103" s="40"/>
      <c r="E103" s="40"/>
    </row>
    <row r="104" spans="3:5" x14ac:dyDescent="0.25">
      <c r="C104" s="229"/>
      <c r="D104" s="40"/>
      <c r="E104" s="40"/>
    </row>
    <row r="105" spans="3:5" x14ac:dyDescent="0.25">
      <c r="C105" s="229"/>
      <c r="D105" s="40"/>
      <c r="E105" s="40"/>
    </row>
    <row r="106" spans="3:5" x14ac:dyDescent="0.25">
      <c r="D106" s="40"/>
      <c r="E106" s="40"/>
    </row>
    <row r="107" spans="3:5" x14ac:dyDescent="0.25">
      <c r="D107" s="40"/>
      <c r="E107" s="40"/>
    </row>
  </sheetData>
  <mergeCells count="15">
    <mergeCell ref="Q5:R5"/>
    <mergeCell ref="A1:N1"/>
    <mergeCell ref="A3:N3"/>
    <mergeCell ref="A4:D5"/>
    <mergeCell ref="F4:I5"/>
    <mergeCell ref="K4:N5"/>
    <mergeCell ref="A81:D82"/>
    <mergeCell ref="F81:I82"/>
    <mergeCell ref="Q6:R6"/>
    <mergeCell ref="Q7:R7"/>
    <mergeCell ref="Q9:R9"/>
    <mergeCell ref="Q10:R10"/>
    <mergeCell ref="A41:D42"/>
    <mergeCell ref="F41:I42"/>
    <mergeCell ref="K41:N42"/>
  </mergeCells>
  <hyperlinks>
    <hyperlink ref="B7" r:id="rId1" xr:uid="{00000000-0004-0000-0A00-000000000000}"/>
    <hyperlink ref="B12" r:id="rId2" xr:uid="{00000000-0004-0000-0A00-000001000000}"/>
    <hyperlink ref="B10" r:id="rId3" xr:uid="{00000000-0004-0000-0A00-000002000000}"/>
    <hyperlink ref="B11" r:id="rId4" xr:uid="{00000000-0004-0000-0A00-000003000000}"/>
    <hyperlink ref="B13" r:id="rId5" xr:uid="{00000000-0004-0000-0A00-000004000000}"/>
    <hyperlink ref="B14" r:id="rId6" xr:uid="{00000000-0004-0000-0A00-000005000000}"/>
    <hyperlink ref="B16" r:id="rId7" xr:uid="{00000000-0004-0000-0A00-000006000000}"/>
    <hyperlink ref="B17" r:id="rId8" xr:uid="{00000000-0004-0000-0A00-000007000000}"/>
    <hyperlink ref="B18" r:id="rId9" xr:uid="{00000000-0004-0000-0A00-000008000000}"/>
    <hyperlink ref="G7" r:id="rId10" xr:uid="{00000000-0004-0000-0A00-000009000000}"/>
    <hyperlink ref="G8" r:id="rId11" xr:uid="{00000000-0004-0000-0A00-00000A000000}"/>
    <hyperlink ref="G10" r:id="rId12" xr:uid="{00000000-0004-0000-0A00-00000B000000}"/>
    <hyperlink ref="G11" r:id="rId13" xr:uid="{00000000-0004-0000-0A00-00000C000000}"/>
    <hyperlink ref="G12" r:id="rId14" xr:uid="{00000000-0004-0000-0A00-00000D000000}"/>
    <hyperlink ref="G9" r:id="rId15" xr:uid="{00000000-0004-0000-0A00-00000E000000}"/>
    <hyperlink ref="G18" r:id="rId16" xr:uid="{00000000-0004-0000-0A00-00000F000000}"/>
    <hyperlink ref="L7" r:id="rId17" xr:uid="{00000000-0004-0000-0A00-000010000000}"/>
    <hyperlink ref="L8" r:id="rId18" xr:uid="{00000000-0004-0000-0A00-000011000000}"/>
    <hyperlink ref="L9" r:id="rId19" xr:uid="{00000000-0004-0000-0A00-000012000000}"/>
    <hyperlink ref="L10" r:id="rId20" xr:uid="{00000000-0004-0000-0A00-000013000000}"/>
    <hyperlink ref="L18" r:id="rId21" xr:uid="{00000000-0004-0000-0A00-000014000000}"/>
    <hyperlink ref="L57" r:id="rId22" xr:uid="{00000000-0004-0000-0A00-000015000000}"/>
    <hyperlink ref="L44" r:id="rId23" xr:uid="{00000000-0004-0000-0A00-000016000000}"/>
    <hyperlink ref="L47" r:id="rId24" xr:uid="{00000000-0004-0000-0A00-000017000000}"/>
    <hyperlink ref="L49" r:id="rId25" xr:uid="{00000000-0004-0000-0A00-000018000000}"/>
    <hyperlink ref="L50" r:id="rId26" xr:uid="{00000000-0004-0000-0A00-000019000000}"/>
    <hyperlink ref="L51" r:id="rId27" xr:uid="{00000000-0004-0000-0A00-00001A000000}"/>
    <hyperlink ref="L52" r:id="rId28" xr:uid="{00000000-0004-0000-0A00-00001B000000}"/>
    <hyperlink ref="L53" r:id="rId29" xr:uid="{00000000-0004-0000-0A00-00001C000000}"/>
    <hyperlink ref="L54" r:id="rId30" xr:uid="{00000000-0004-0000-0A00-00001D000000}"/>
    <hyperlink ref="L55" r:id="rId31" xr:uid="{00000000-0004-0000-0A00-00001E000000}"/>
    <hyperlink ref="G44" r:id="rId32" xr:uid="{00000000-0004-0000-0A00-00001F000000}"/>
    <hyperlink ref="G45" r:id="rId33" xr:uid="{00000000-0004-0000-0A00-000020000000}"/>
    <hyperlink ref="G46" r:id="rId34" xr:uid="{00000000-0004-0000-0A00-000021000000}"/>
    <hyperlink ref="L45" r:id="rId35" xr:uid="{00000000-0004-0000-0A00-000022000000}"/>
    <hyperlink ref="L46" r:id="rId36" xr:uid="{00000000-0004-0000-0A00-000023000000}"/>
    <hyperlink ref="B44" r:id="rId37" xr:uid="{00000000-0004-0000-0A00-000024000000}"/>
    <hyperlink ref="B46" r:id="rId38" display="Design Principles for Robotic and Mechatronic Mechanisms" xr:uid="{00000000-0004-0000-0A00-000025000000}"/>
    <hyperlink ref="B47" r:id="rId39" xr:uid="{00000000-0004-0000-0A00-000026000000}"/>
    <hyperlink ref="B48" r:id="rId40" xr:uid="{00000000-0004-0000-0A00-000027000000}"/>
    <hyperlink ref="B54" r:id="rId41" xr:uid="{00000000-0004-0000-0A00-000028000000}"/>
    <hyperlink ref="B55" r:id="rId42" xr:uid="{00000000-0004-0000-0A00-000029000000}"/>
    <hyperlink ref="L11" r:id="rId43" xr:uid="{00000000-0004-0000-0A00-00002A000000}"/>
    <hyperlink ref="L12" r:id="rId44" xr:uid="{00000000-0004-0000-0A00-00002B000000}"/>
    <hyperlink ref="L15" r:id="rId45" xr:uid="{00000000-0004-0000-0A00-00002C000000}"/>
    <hyperlink ref="L14" r:id="rId46" xr:uid="{00000000-0004-0000-0A00-00002D000000}"/>
    <hyperlink ref="L17" r:id="rId47" xr:uid="{00000000-0004-0000-0A00-00002E000000}"/>
    <hyperlink ref="G16" r:id="rId48" xr:uid="{00000000-0004-0000-0A00-00002F000000}"/>
    <hyperlink ref="G15" r:id="rId49" xr:uid="{00000000-0004-0000-0A00-000030000000}"/>
    <hyperlink ref="G17" r:id="rId50" xr:uid="{00000000-0004-0000-0A00-000031000000}"/>
    <hyperlink ref="G14" r:id="rId51" xr:uid="{00000000-0004-0000-0A00-000032000000}"/>
    <hyperlink ref="G21" r:id="rId52" xr:uid="{00000000-0004-0000-0A00-000033000000}"/>
    <hyperlink ref="G22" r:id="rId53" xr:uid="{00000000-0004-0000-0A00-000034000000}"/>
    <hyperlink ref="G23" r:id="rId54" xr:uid="{00000000-0004-0000-0A00-000035000000}"/>
    <hyperlink ref="B60" r:id="rId55" xr:uid="{00000000-0004-0000-0A00-000036000000}"/>
    <hyperlink ref="B65" r:id="rId56" xr:uid="{00000000-0004-0000-0A00-000037000000}"/>
    <hyperlink ref="B64" r:id="rId57" xr:uid="{00000000-0004-0000-0A00-000038000000}"/>
    <hyperlink ref="B52" r:id="rId58" xr:uid="{00000000-0004-0000-0A00-000039000000}"/>
    <hyperlink ref="G24" r:id="rId59" xr:uid="{00000000-0004-0000-0A00-00003A000000}"/>
    <hyperlink ref="G26" r:id="rId60" xr:uid="{00000000-0004-0000-0A00-00003B000000}"/>
    <hyperlink ref="B49" r:id="rId61" xr:uid="{00000000-0004-0000-0A00-00003C000000}"/>
    <hyperlink ref="G58" r:id="rId62" xr:uid="{00000000-0004-0000-0A00-00003D000000}"/>
    <hyperlink ref="G59" r:id="rId63" xr:uid="{00000000-0004-0000-0A00-00003E000000}"/>
    <hyperlink ref="G61" r:id="rId64" xr:uid="{00000000-0004-0000-0A00-00003F000000}"/>
    <hyperlink ref="B63" r:id="rId65" xr:uid="{00000000-0004-0000-0A00-000040000000}"/>
    <hyperlink ref="B66" r:id="rId66" xr:uid="{00000000-0004-0000-0A00-000041000000}"/>
    <hyperlink ref="B68" r:id="rId67" xr:uid="{00000000-0004-0000-0A00-000042000000}"/>
    <hyperlink ref="B69" r:id="rId68" xr:uid="{00000000-0004-0000-0A00-000043000000}"/>
    <hyperlink ref="B70" r:id="rId69" xr:uid="{00000000-0004-0000-0A00-000044000000}"/>
    <hyperlink ref="B74" r:id="rId70" xr:uid="{00000000-0004-0000-0A00-000045000000}"/>
    <hyperlink ref="B75" r:id="rId71" xr:uid="{00000000-0004-0000-0A00-000046000000}"/>
    <hyperlink ref="B76" r:id="rId72" xr:uid="{00000000-0004-0000-0A00-000047000000}"/>
    <hyperlink ref="B77" r:id="rId73" xr:uid="{00000000-0004-0000-0A00-000048000000}"/>
    <hyperlink ref="B79" r:id="rId74" xr:uid="{00000000-0004-0000-0A00-000049000000}"/>
    <hyperlink ref="B78" r:id="rId75" xr:uid="{00000000-0004-0000-0A00-00004A000000}"/>
    <hyperlink ref="B15" r:id="rId76" xr:uid="{00000000-0004-0000-0A00-00004B000000}"/>
    <hyperlink ref="G47" r:id="rId77" xr:uid="{00000000-0004-0000-0A00-00004C000000}"/>
    <hyperlink ref="B72" r:id="rId78" xr:uid="{00000000-0004-0000-0A00-00004D000000}"/>
    <hyperlink ref="B67" r:id="rId79" xr:uid="{00000000-0004-0000-0A00-00004E000000}"/>
    <hyperlink ref="B51" r:id="rId80" xr:uid="{00000000-0004-0000-0A00-00004F000000}"/>
    <hyperlink ref="L13" r:id="rId81" xr:uid="{00000000-0004-0000-0A00-000050000000}"/>
    <hyperlink ref="L16" r:id="rId82" xr:uid="{00000000-0004-0000-0A00-000051000000}"/>
    <hyperlink ref="G13" r:id="rId83" xr:uid="{00000000-0004-0000-0A00-000052000000}"/>
    <hyperlink ref="L48" r:id="rId84" xr:uid="{00000000-0004-0000-0A00-000053000000}"/>
    <hyperlink ref="B50" r:id="rId85" xr:uid="{00000000-0004-0000-0A00-000054000000}"/>
    <hyperlink ref="B59" r:id="rId86" xr:uid="{00000000-0004-0000-0A00-000055000000}"/>
    <hyperlink ref="B61" r:id="rId87" xr:uid="{00000000-0004-0000-0A00-000056000000}"/>
    <hyperlink ref="B53" r:id="rId88" xr:uid="{00000000-0004-0000-0A00-000057000000}"/>
    <hyperlink ref="B57" r:id="rId89" xr:uid="{00000000-0004-0000-0A00-000058000000}"/>
    <hyperlink ref="B9" r:id="rId90" xr:uid="{00000000-0004-0000-0A00-000059000000}"/>
    <hyperlink ref="B8" r:id="rId91" xr:uid="{00000000-0004-0000-0A00-00005A000000}"/>
    <hyperlink ref="G27" r:id="rId92" display="Design Principles for Robotic and Mechatronic Mechanisms" xr:uid="{00000000-0004-0000-0A00-00005B000000}"/>
    <hyperlink ref="B71" r:id="rId93" xr:uid="{00000000-0004-0000-0A00-00005C000000}"/>
    <hyperlink ref="G63" r:id="rId94" display="Flexible Multibody Dynamics " xr:uid="{00000000-0004-0000-0A00-00005D000000}"/>
    <hyperlink ref="G62" r:id="rId95" xr:uid="{00000000-0004-0000-0A00-00005E000000}"/>
    <hyperlink ref="G64" r:id="rId96" xr:uid="{00000000-0004-0000-0A00-00005F000000}"/>
    <hyperlink ref="G65" r:id="rId97" xr:uid="{00000000-0004-0000-0A00-000060000000}"/>
    <hyperlink ref="G66" r:id="rId98" xr:uid="{00000000-0004-0000-0A00-000061000000}"/>
    <hyperlink ref="G67" r:id="rId99" xr:uid="{00000000-0004-0000-0A00-000062000000}"/>
    <hyperlink ref="G68" r:id="rId100" xr:uid="{00000000-0004-0000-0A00-000063000000}"/>
    <hyperlink ref="G69" r:id="rId101" xr:uid="{00000000-0004-0000-0A00-000064000000}"/>
    <hyperlink ref="G39" r:id="rId102" xr:uid="{00000000-0004-0000-0A00-000065000000}"/>
    <hyperlink ref="G38" r:id="rId103" xr:uid="{00000000-0004-0000-0A00-000066000000}"/>
    <hyperlink ref="G37" r:id="rId104" xr:uid="{00000000-0004-0000-0A00-000067000000}"/>
    <hyperlink ref="G36" r:id="rId105" xr:uid="{00000000-0004-0000-0A00-000068000000}"/>
    <hyperlink ref="G35" r:id="rId106" xr:uid="{00000000-0004-0000-0A00-000069000000}"/>
    <hyperlink ref="G34" r:id="rId107" xr:uid="{00000000-0004-0000-0A00-00006A000000}"/>
    <hyperlink ref="G32" r:id="rId108" xr:uid="{00000000-0004-0000-0A00-00006B000000}"/>
    <hyperlink ref="G31" r:id="rId109" xr:uid="{00000000-0004-0000-0A00-00006C000000}"/>
    <hyperlink ref="G30" r:id="rId110" xr:uid="{00000000-0004-0000-0A00-00006D000000}"/>
    <hyperlink ref="G29" r:id="rId111" xr:uid="{00000000-0004-0000-0A00-00006E000000}"/>
    <hyperlink ref="G28" r:id="rId112" xr:uid="{00000000-0004-0000-0A00-00006F000000}"/>
    <hyperlink ref="G33" r:id="rId113" display="Multiscale Functional Materials for Engineering Applications" xr:uid="{00000000-0004-0000-0A00-000070000000}"/>
    <hyperlink ref="B62" r:id="rId114" xr:uid="{00000000-0004-0000-0A00-000071000000}"/>
    <hyperlink ref="B73" r:id="rId115" xr:uid="{00000000-0004-0000-0A00-000072000000}"/>
    <hyperlink ref="L58" r:id="rId116" display="3D bioprinting" xr:uid="{00000000-0004-0000-0A00-000073000000}"/>
    <hyperlink ref="B58" r:id="rId117" xr:uid="{00000000-0004-0000-0A00-000074000000}"/>
    <hyperlink ref="G57" r:id="rId118" xr:uid="{00000000-0004-0000-0A00-000075000000}"/>
    <hyperlink ref="B20" r:id="rId119" xr:uid="{00000000-0004-0000-0A00-000076000000}"/>
    <hyperlink ref="B24" r:id="rId120" xr:uid="{00000000-0004-0000-0A00-000077000000}"/>
    <hyperlink ref="B23" r:id="rId121" xr:uid="{00000000-0004-0000-0A00-000078000000}"/>
    <hyperlink ref="B21" r:id="rId122" xr:uid="{00000000-0004-0000-0A00-000079000000}"/>
    <hyperlink ref="B22" r:id="rId123" xr:uid="{00000000-0004-0000-0A00-00007A000000}"/>
    <hyperlink ref="B25" r:id="rId124" xr:uid="{00000000-0004-0000-0A00-00007B000000}"/>
    <hyperlink ref="B26" r:id="rId125" xr:uid="{00000000-0004-0000-0A00-00007C000000}"/>
    <hyperlink ref="G20" r:id="rId126" xr:uid="{00000000-0004-0000-0A00-00007D000000}"/>
    <hyperlink ref="L21" r:id="rId127" xr:uid="{00000000-0004-0000-0A00-00007E000000}"/>
    <hyperlink ref="L20" r:id="rId128" xr:uid="{00000000-0004-0000-0A00-00007F000000}"/>
    <hyperlink ref="L22" r:id="rId129" xr:uid="{00000000-0004-0000-0A00-000080000000}"/>
    <hyperlink ref="L24" r:id="rId130" xr:uid="{00000000-0004-0000-0A00-000081000000}"/>
    <hyperlink ref="L28" r:id="rId131" xr:uid="{00000000-0004-0000-0A00-000082000000}"/>
    <hyperlink ref="L32" r:id="rId132" xr:uid="{00000000-0004-0000-0A00-000083000000}"/>
    <hyperlink ref="L25" r:id="rId133" xr:uid="{00000000-0004-0000-0A00-000084000000}"/>
    <hyperlink ref="L26" r:id="rId134" xr:uid="{00000000-0004-0000-0A00-000085000000}"/>
    <hyperlink ref="L27" r:id="rId135" xr:uid="{00000000-0004-0000-0A00-000086000000}"/>
    <hyperlink ref="L30" r:id="rId136" xr:uid="{00000000-0004-0000-0A00-000087000000}"/>
    <hyperlink ref="L33" r:id="rId137" xr:uid="{00000000-0004-0000-0A00-000088000000}"/>
    <hyperlink ref="L34" r:id="rId138" xr:uid="{00000000-0004-0000-0A00-000089000000}"/>
    <hyperlink ref="L35" r:id="rId139" xr:uid="{00000000-0004-0000-0A00-00008A000000}"/>
    <hyperlink ref="L36" r:id="rId140" xr:uid="{00000000-0004-0000-0A00-00008B000000}"/>
    <hyperlink ref="L37" r:id="rId141" xr:uid="{00000000-0004-0000-0A00-00008C000000}"/>
    <hyperlink ref="L29" r:id="rId142" xr:uid="{00000000-0004-0000-0A00-00008D000000}"/>
    <hyperlink ref="L23" r:id="rId143" xr:uid="{00000000-0004-0000-0A00-00008E000000}"/>
    <hyperlink ref="L31" r:id="rId144" xr:uid="{00000000-0004-0000-0A00-00008F000000}"/>
    <hyperlink ref="B45" r:id="rId145" xr:uid="{00000000-0004-0000-0A00-000090000000}"/>
    <hyperlink ref="G60" r:id="rId146" xr:uid="{00000000-0004-0000-0A00-000091000000}"/>
    <hyperlink ref="L59" r:id="rId147" xr:uid="{00000000-0004-0000-0A00-000092000000}"/>
    <hyperlink ref="L60" r:id="rId148" xr:uid="{00000000-0004-0000-0A00-000093000000}"/>
    <hyperlink ref="L61" r:id="rId149" xr:uid="{00000000-0004-0000-0A00-000094000000}"/>
    <hyperlink ref="L63" r:id="rId150" xr:uid="{00000000-0004-0000-0A00-000095000000}"/>
    <hyperlink ref="L64" r:id="rId151" xr:uid="{00000000-0004-0000-0A00-000096000000}"/>
    <hyperlink ref="L73" r:id="rId152" xr:uid="{00000000-0004-0000-0A00-000097000000}"/>
    <hyperlink ref="L72" r:id="rId153" xr:uid="{00000000-0004-0000-0A00-000098000000}"/>
    <hyperlink ref="L71" r:id="rId154" xr:uid="{00000000-0004-0000-0A00-000099000000}"/>
    <hyperlink ref="L69" r:id="rId155" xr:uid="{00000000-0004-0000-0A00-00009A000000}"/>
    <hyperlink ref="L68" r:id="rId156" xr:uid="{00000000-0004-0000-0A00-00009B000000}"/>
    <hyperlink ref="L67" r:id="rId157" display="Design Principles for Robotic and Mechatronic Mechanisms" xr:uid="{00000000-0004-0000-0A00-00009C000000}"/>
    <hyperlink ref="L66" r:id="rId158" xr:uid="{00000000-0004-0000-0A00-00009D000000}"/>
    <hyperlink ref="L65" r:id="rId159" xr:uid="{00000000-0004-0000-0A00-00009E000000}"/>
    <hyperlink ref="G25" r:id="rId160" xr:uid="{00000000-0004-0000-0A00-00009F000000}"/>
    <hyperlink ref="L70" r:id="rId161" xr:uid="{00000000-0004-0000-0A00-0000A0000000}"/>
    <hyperlink ref="B27" r:id="rId162" xr:uid="{00000000-0004-0000-0A00-0000A1000000}"/>
    <hyperlink ref="L62" r:id="rId163" xr:uid="{00000000-0004-0000-0A00-0000A2000000}"/>
    <hyperlink ref="G48" r:id="rId164" xr:uid="{00000000-0004-0000-0A00-0000A3000000}"/>
    <hyperlink ref="G49" r:id="rId165" display="Tribology " xr:uid="{00000000-0004-0000-0A00-0000A4000000}"/>
    <hyperlink ref="G50" r:id="rId166" display="Biomechanics of Human Movement" xr:uid="{00000000-0004-0000-0A00-0000A5000000}"/>
    <hyperlink ref="G51" r:id="rId167" display="Fluid Mechanics II" xr:uid="{00000000-0004-0000-0A00-0000A6000000}"/>
    <hyperlink ref="G53" r:id="rId168" display="Fundamentals of Numerical Methods" xr:uid="{00000000-0004-0000-0A00-0000A7000000}"/>
    <hyperlink ref="G54" r:id="rId169" display="Human Movement Control" xr:uid="{00000000-0004-0000-0A00-0000A8000000}"/>
    <hyperlink ref="G52" r:id="rId170" display="Multiscale Functional Materials for Engineering Application" xr:uid="{00000000-0004-0000-0A00-0000A9000000}"/>
    <hyperlink ref="B84" r:id="rId171" xr:uid="{00000000-0004-0000-0A00-0000AA000000}"/>
    <hyperlink ref="B85" r:id="rId172" xr:uid="{00000000-0004-0000-0A00-0000AB000000}"/>
    <hyperlink ref="B87" r:id="rId173" xr:uid="{00000000-0004-0000-0A00-0000AC000000}"/>
    <hyperlink ref="B86" r:id="rId174" xr:uid="{00000000-0004-0000-0A00-0000AD000000}"/>
    <hyperlink ref="B88" r:id="rId175" xr:uid="{00000000-0004-0000-0A00-0000AE000000}"/>
    <hyperlink ref="B89" r:id="rId176" display="Introduction to Robotics Design" xr:uid="{00000000-0004-0000-0A00-0000AF000000}"/>
    <hyperlink ref="B90" r:id="rId177" display="Virtual Reality" xr:uid="{00000000-0004-0000-0A00-0000B0000000}"/>
    <hyperlink ref="B91" r:id="rId178" xr:uid="{00000000-0004-0000-0A00-0000B1000000}"/>
    <hyperlink ref="B93" r:id="rId179" xr:uid="{00000000-0004-0000-0A00-0000B2000000}"/>
    <hyperlink ref="B92" r:id="rId180" xr:uid="{00000000-0004-0000-0A00-0000B3000000}"/>
  </hyperlinks>
  <pageMargins left="0.7" right="0.7" top="0.75" bottom="0.75" header="0.3" footer="0.3"/>
  <pageSetup paperSize="8" scale="59" fitToHeight="0" orientation="portrait" r:id="rId18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0D96F-AA9E-44AA-AA6B-4E13E6560E2D}">
  <sheetPr>
    <pageSetUpPr fitToPage="1"/>
  </sheetPr>
  <dimension ref="A1:T108"/>
  <sheetViews>
    <sheetView zoomScale="90" zoomScaleNormal="90" workbookViewId="0">
      <selection sqref="A1:N1"/>
    </sheetView>
  </sheetViews>
  <sheetFormatPr defaultColWidth="9.140625" defaultRowHeight="14.25" x14ac:dyDescent="0.25"/>
  <cols>
    <col min="1" max="1" width="12.42578125" style="17" customWidth="1"/>
    <col min="2" max="2" width="44.7109375" style="17" customWidth="1"/>
    <col min="3" max="3" width="3.85546875" style="17" customWidth="1"/>
    <col min="4" max="4" width="8.42578125" style="17" customWidth="1"/>
    <col min="5" max="5" width="4.7109375" style="17" customWidth="1"/>
    <col min="6" max="6" width="12.42578125" style="17" customWidth="1"/>
    <col min="7" max="7" width="44.7109375" style="17" customWidth="1"/>
    <col min="8" max="8" width="4" style="17" customWidth="1"/>
    <col min="9" max="9" width="8.5703125" style="17" customWidth="1"/>
    <col min="10" max="10" width="4.7109375" style="17" customWidth="1"/>
    <col min="11" max="11" width="12.5703125" style="17" customWidth="1"/>
    <col min="12" max="12" width="44.7109375" style="17" customWidth="1"/>
    <col min="13" max="13" width="4.140625" style="17" customWidth="1"/>
    <col min="14" max="14" width="8.42578125" style="17" customWidth="1"/>
    <col min="15" max="15" width="3" style="17" customWidth="1"/>
    <col min="16" max="16" width="51.28515625" style="17" bestFit="1" customWidth="1"/>
    <col min="17" max="17" width="8.140625" style="17" customWidth="1"/>
    <col min="18" max="18" width="18.28515625" style="17" hidden="1" customWidth="1"/>
    <col min="19" max="16384" width="9.140625" style="17"/>
  </cols>
  <sheetData>
    <row r="1" spans="1:18" ht="15.75" thickBot="1" x14ac:dyDescent="0.3">
      <c r="A1" s="322" t="s">
        <v>234</v>
      </c>
      <c r="B1" s="323"/>
      <c r="C1" s="323"/>
      <c r="D1" s="323"/>
      <c r="E1" s="323"/>
      <c r="F1" s="323"/>
      <c r="G1" s="323"/>
      <c r="H1" s="323"/>
      <c r="I1" s="323"/>
      <c r="J1" s="323"/>
      <c r="K1" s="323"/>
      <c r="L1" s="323"/>
      <c r="M1" s="323"/>
      <c r="N1" s="324"/>
    </row>
    <row r="2" spans="1:18" ht="12" customHeight="1" thickBot="1" x14ac:dyDescent="0.3"/>
    <row r="3" spans="1:18" ht="21.6" customHeight="1" thickBot="1" x14ac:dyDescent="0.3">
      <c r="A3" s="344" t="s">
        <v>134</v>
      </c>
      <c r="B3" s="325"/>
      <c r="C3" s="325"/>
      <c r="D3" s="325"/>
      <c r="E3" s="325"/>
      <c r="F3" s="325"/>
      <c r="G3" s="325"/>
      <c r="H3" s="325"/>
      <c r="I3" s="325"/>
      <c r="J3" s="325"/>
      <c r="K3" s="325"/>
      <c r="L3" s="325"/>
      <c r="M3" s="325"/>
      <c r="N3" s="345"/>
    </row>
    <row r="4" spans="1:18" ht="14.25" customHeight="1" x14ac:dyDescent="0.25">
      <c r="A4" s="326" t="s">
        <v>135</v>
      </c>
      <c r="B4" s="327"/>
      <c r="C4" s="327"/>
      <c r="D4" s="328"/>
      <c r="E4" s="91"/>
      <c r="F4" s="332" t="s">
        <v>136</v>
      </c>
      <c r="G4" s="333"/>
      <c r="H4" s="333"/>
      <c r="I4" s="334"/>
      <c r="J4" s="160"/>
      <c r="K4" s="338" t="s">
        <v>137</v>
      </c>
      <c r="L4" s="339"/>
      <c r="M4" s="339"/>
      <c r="N4" s="340"/>
      <c r="P4" s="160"/>
      <c r="Q4" s="160"/>
      <c r="R4" s="160"/>
    </row>
    <row r="5" spans="1:18" ht="14.45" customHeight="1" thickBot="1" x14ac:dyDescent="0.3">
      <c r="A5" s="329"/>
      <c r="B5" s="330"/>
      <c r="C5" s="330"/>
      <c r="D5" s="331"/>
      <c r="E5" s="91"/>
      <c r="F5" s="335"/>
      <c r="G5" s="336"/>
      <c r="H5" s="336"/>
      <c r="I5" s="337"/>
      <c r="J5" s="91"/>
      <c r="K5" s="341"/>
      <c r="L5" s="342"/>
      <c r="M5" s="342"/>
      <c r="N5" s="343"/>
      <c r="P5" s="160"/>
      <c r="Q5" s="303"/>
      <c r="R5" s="303"/>
    </row>
    <row r="6" spans="1:18" ht="15" customHeight="1" x14ac:dyDescent="0.25">
      <c r="A6" s="161" t="s">
        <v>138</v>
      </c>
      <c r="B6" s="162"/>
      <c r="C6" s="163" t="s">
        <v>1</v>
      </c>
      <c r="D6" s="164" t="s">
        <v>139</v>
      </c>
      <c r="F6" s="165" t="s">
        <v>138</v>
      </c>
      <c r="G6" s="166"/>
      <c r="H6" s="167" t="s">
        <v>1</v>
      </c>
      <c r="I6" s="168" t="s">
        <v>139</v>
      </c>
      <c r="J6" s="91"/>
      <c r="K6" s="56" t="s">
        <v>138</v>
      </c>
      <c r="L6" s="57"/>
      <c r="M6" s="58" t="s">
        <v>1</v>
      </c>
      <c r="N6" s="59" t="s">
        <v>139</v>
      </c>
      <c r="P6" s="160"/>
      <c r="Q6" s="303"/>
      <c r="R6" s="303"/>
    </row>
    <row r="7" spans="1:18" ht="15" x14ac:dyDescent="0.2">
      <c r="A7" s="60">
        <v>201900091</v>
      </c>
      <c r="B7" s="236" t="s">
        <v>49</v>
      </c>
      <c r="C7" s="61">
        <v>5</v>
      </c>
      <c r="D7" s="62">
        <v>2</v>
      </c>
      <c r="F7" s="242">
        <v>201400103</v>
      </c>
      <c r="G7" s="243" t="s">
        <v>60</v>
      </c>
      <c r="H7" s="63">
        <v>5</v>
      </c>
      <c r="I7" s="64">
        <v>1</v>
      </c>
      <c r="K7" s="65">
        <v>201500024</v>
      </c>
      <c r="L7" s="245" t="s">
        <v>32</v>
      </c>
      <c r="M7" s="66">
        <v>5</v>
      </c>
      <c r="N7" s="67">
        <v>2</v>
      </c>
      <c r="P7" s="160"/>
      <c r="Q7" s="303"/>
      <c r="R7" s="303"/>
    </row>
    <row r="8" spans="1:18" ht="15" x14ac:dyDescent="0.2">
      <c r="A8" s="60">
        <v>202300225</v>
      </c>
      <c r="B8" s="236" t="s">
        <v>204</v>
      </c>
      <c r="C8" s="61">
        <v>5</v>
      </c>
      <c r="D8" s="62">
        <v>4</v>
      </c>
      <c r="F8" s="68">
        <v>201200133</v>
      </c>
      <c r="G8" s="243" t="s">
        <v>61</v>
      </c>
      <c r="H8" s="63">
        <v>5</v>
      </c>
      <c r="I8" s="64">
        <v>4</v>
      </c>
      <c r="K8" s="65">
        <v>191121710</v>
      </c>
      <c r="L8" s="245" t="s">
        <v>39</v>
      </c>
      <c r="M8" s="66">
        <v>5</v>
      </c>
      <c r="N8" s="67" t="s">
        <v>205</v>
      </c>
      <c r="P8" s="160"/>
      <c r="Q8" s="22"/>
      <c r="R8" s="22"/>
    </row>
    <row r="9" spans="1:18" ht="15" x14ac:dyDescent="0.2">
      <c r="A9" s="60">
        <v>202000244</v>
      </c>
      <c r="B9" s="236" t="s">
        <v>50</v>
      </c>
      <c r="C9" s="61">
        <v>5</v>
      </c>
      <c r="D9" s="62">
        <v>3</v>
      </c>
      <c r="F9" s="68">
        <v>191121710</v>
      </c>
      <c r="G9" s="243" t="s">
        <v>39</v>
      </c>
      <c r="H9" s="63">
        <v>5</v>
      </c>
      <c r="I9" s="64" t="s">
        <v>205</v>
      </c>
      <c r="K9" s="65">
        <v>191154731</v>
      </c>
      <c r="L9" s="245" t="s">
        <v>51</v>
      </c>
      <c r="M9" s="66">
        <v>5</v>
      </c>
      <c r="N9" s="67">
        <v>4</v>
      </c>
      <c r="P9" s="160"/>
      <c r="Q9" s="303"/>
      <c r="R9" s="303"/>
    </row>
    <row r="10" spans="1:18" ht="15" x14ac:dyDescent="0.2">
      <c r="A10" s="69">
        <v>191121710</v>
      </c>
      <c r="B10" s="236" t="s">
        <v>39</v>
      </c>
      <c r="C10" s="61">
        <v>5</v>
      </c>
      <c r="D10" s="62" t="s">
        <v>205</v>
      </c>
      <c r="F10" s="68">
        <v>191121720</v>
      </c>
      <c r="G10" s="243" t="s">
        <v>62</v>
      </c>
      <c r="H10" s="63">
        <v>5</v>
      </c>
      <c r="I10" s="64" t="s">
        <v>205</v>
      </c>
      <c r="K10" s="65">
        <v>201600019</v>
      </c>
      <c r="L10" s="245" t="s">
        <v>81</v>
      </c>
      <c r="M10" s="66">
        <v>5</v>
      </c>
      <c r="N10" s="67">
        <v>1</v>
      </c>
      <c r="P10" s="160"/>
      <c r="Q10" s="303"/>
      <c r="R10" s="303"/>
    </row>
    <row r="11" spans="1:18" x14ac:dyDescent="0.2">
      <c r="A11" s="69">
        <v>191154731</v>
      </c>
      <c r="B11" s="236" t="s">
        <v>51</v>
      </c>
      <c r="C11" s="61">
        <v>5</v>
      </c>
      <c r="D11" s="62">
        <v>4</v>
      </c>
      <c r="F11" s="68">
        <v>191124720</v>
      </c>
      <c r="G11" s="243" t="s">
        <v>63</v>
      </c>
      <c r="H11" s="63">
        <v>5</v>
      </c>
      <c r="I11" s="64">
        <v>3</v>
      </c>
      <c r="K11" s="65">
        <v>201500136</v>
      </c>
      <c r="L11" s="245" t="s">
        <v>58</v>
      </c>
      <c r="M11" s="66">
        <v>5</v>
      </c>
      <c r="N11" s="67">
        <v>1</v>
      </c>
    </row>
    <row r="12" spans="1:18" x14ac:dyDescent="0.2">
      <c r="A12" s="69">
        <v>201500235</v>
      </c>
      <c r="B12" s="236" t="s">
        <v>52</v>
      </c>
      <c r="C12" s="61">
        <v>5</v>
      </c>
      <c r="D12" s="62">
        <v>3</v>
      </c>
      <c r="F12" s="68">
        <v>201000159</v>
      </c>
      <c r="G12" s="243" t="s">
        <v>146</v>
      </c>
      <c r="H12" s="63">
        <v>5</v>
      </c>
      <c r="I12" s="64">
        <v>3</v>
      </c>
      <c r="K12" s="65">
        <v>191154720</v>
      </c>
      <c r="L12" s="245" t="s">
        <v>82</v>
      </c>
      <c r="M12" s="66">
        <v>5</v>
      </c>
      <c r="N12" s="67">
        <v>2</v>
      </c>
    </row>
    <row r="13" spans="1:18" x14ac:dyDescent="0.2">
      <c r="A13" s="69">
        <v>202000245</v>
      </c>
      <c r="B13" s="236" t="s">
        <v>147</v>
      </c>
      <c r="C13" s="61">
        <v>5</v>
      </c>
      <c r="D13" s="62">
        <v>1</v>
      </c>
      <c r="F13" s="68">
        <v>202000033</v>
      </c>
      <c r="G13" s="243" t="s">
        <v>64</v>
      </c>
      <c r="H13" s="63">
        <v>5</v>
      </c>
      <c r="I13" s="64">
        <v>3</v>
      </c>
      <c r="K13" s="65">
        <v>202000036</v>
      </c>
      <c r="L13" s="245" t="s">
        <v>83</v>
      </c>
      <c r="M13" s="66">
        <v>5</v>
      </c>
      <c r="N13" s="67">
        <v>4</v>
      </c>
    </row>
    <row r="14" spans="1:18" x14ac:dyDescent="0.2">
      <c r="A14" s="69">
        <v>201900074</v>
      </c>
      <c r="B14" s="236" t="s">
        <v>23</v>
      </c>
      <c r="C14" s="61">
        <v>5</v>
      </c>
      <c r="D14" s="62">
        <v>1</v>
      </c>
      <c r="F14" s="68">
        <v>191137400</v>
      </c>
      <c r="G14" s="243" t="s">
        <v>25</v>
      </c>
      <c r="H14" s="63">
        <v>5</v>
      </c>
      <c r="I14" s="64">
        <v>2</v>
      </c>
      <c r="K14" s="65">
        <v>201900074</v>
      </c>
      <c r="L14" s="245" t="s">
        <v>23</v>
      </c>
      <c r="M14" s="66">
        <v>5</v>
      </c>
      <c r="N14" s="67">
        <v>1</v>
      </c>
    </row>
    <row r="15" spans="1:18" x14ac:dyDescent="0.2">
      <c r="A15" s="69">
        <v>202000246</v>
      </c>
      <c r="B15" s="236" t="s">
        <v>53</v>
      </c>
      <c r="C15" s="61">
        <v>5</v>
      </c>
      <c r="D15" s="62">
        <v>4</v>
      </c>
      <c r="F15" s="68">
        <v>201200146</v>
      </c>
      <c r="G15" s="243" t="s">
        <v>65</v>
      </c>
      <c r="H15" s="63">
        <v>5</v>
      </c>
      <c r="I15" s="64">
        <v>1</v>
      </c>
      <c r="K15" s="65">
        <v>201400300</v>
      </c>
      <c r="L15" s="245" t="s">
        <v>84</v>
      </c>
      <c r="M15" s="66">
        <v>5</v>
      </c>
      <c r="N15" s="67">
        <v>4</v>
      </c>
    </row>
    <row r="16" spans="1:18" x14ac:dyDescent="0.2">
      <c r="A16" s="69">
        <v>191154340</v>
      </c>
      <c r="B16" s="236" t="s">
        <v>87</v>
      </c>
      <c r="C16" s="61">
        <v>5</v>
      </c>
      <c r="D16" s="62">
        <v>4</v>
      </c>
      <c r="F16" s="68">
        <v>191102041</v>
      </c>
      <c r="G16" s="243" t="s">
        <v>66</v>
      </c>
      <c r="H16" s="63">
        <v>5</v>
      </c>
      <c r="I16" s="64">
        <v>2</v>
      </c>
      <c r="K16" s="65">
        <v>202000035</v>
      </c>
      <c r="L16" s="245" t="s">
        <v>209</v>
      </c>
      <c r="M16" s="66">
        <v>5</v>
      </c>
      <c r="N16" s="67">
        <v>3</v>
      </c>
    </row>
    <row r="17" spans="1:18" x14ac:dyDescent="0.2">
      <c r="A17" s="69">
        <v>201400037</v>
      </c>
      <c r="B17" s="236" t="s">
        <v>24</v>
      </c>
      <c r="C17" s="61">
        <v>5</v>
      </c>
      <c r="D17" s="62">
        <v>3</v>
      </c>
      <c r="F17" s="68">
        <v>201600018</v>
      </c>
      <c r="G17" s="243" t="s">
        <v>67</v>
      </c>
      <c r="H17" s="63">
        <v>5</v>
      </c>
      <c r="I17" s="64">
        <v>1</v>
      </c>
      <c r="K17" s="65">
        <v>201300039</v>
      </c>
      <c r="L17" s="245" t="s">
        <v>55</v>
      </c>
      <c r="M17" s="66">
        <v>5</v>
      </c>
      <c r="N17" s="67">
        <v>3</v>
      </c>
    </row>
    <row r="18" spans="1:18" x14ac:dyDescent="0.2">
      <c r="A18" s="69">
        <v>201300039</v>
      </c>
      <c r="B18" s="236" t="s">
        <v>55</v>
      </c>
      <c r="C18" s="61">
        <v>5</v>
      </c>
      <c r="D18" s="62">
        <v>3</v>
      </c>
      <c r="F18" s="68">
        <v>202200100</v>
      </c>
      <c r="G18" s="243" t="s">
        <v>68</v>
      </c>
      <c r="H18" s="63">
        <v>5</v>
      </c>
      <c r="I18" s="64">
        <v>1</v>
      </c>
      <c r="K18" s="65">
        <v>191141700</v>
      </c>
      <c r="L18" s="245" t="s">
        <v>26</v>
      </c>
      <c r="M18" s="66">
        <v>5</v>
      </c>
      <c r="N18" s="67">
        <v>1</v>
      </c>
    </row>
    <row r="19" spans="1:18" ht="15" x14ac:dyDescent="0.25">
      <c r="A19" s="70" t="s">
        <v>149</v>
      </c>
      <c r="B19" s="71"/>
      <c r="C19" s="72" t="s">
        <v>1</v>
      </c>
      <c r="D19" s="73" t="s">
        <v>139</v>
      </c>
      <c r="F19" s="74" t="s">
        <v>149</v>
      </c>
      <c r="G19" s="75"/>
      <c r="H19" s="76" t="s">
        <v>1</v>
      </c>
      <c r="I19" s="77" t="s">
        <v>139</v>
      </c>
      <c r="K19" s="78" t="s">
        <v>149</v>
      </c>
      <c r="L19" s="79"/>
      <c r="M19" s="80" t="s">
        <v>1</v>
      </c>
      <c r="N19" s="81" t="s">
        <v>139</v>
      </c>
    </row>
    <row r="20" spans="1:18" x14ac:dyDescent="0.2">
      <c r="A20" s="60">
        <v>191121700</v>
      </c>
      <c r="B20" s="236" t="s">
        <v>33</v>
      </c>
      <c r="C20" s="61">
        <v>5</v>
      </c>
      <c r="D20" s="62">
        <v>4</v>
      </c>
      <c r="F20" s="68">
        <v>202100228</v>
      </c>
      <c r="G20" s="243" t="s">
        <v>150</v>
      </c>
      <c r="H20" s="63">
        <v>5</v>
      </c>
      <c r="I20" s="64">
        <v>4</v>
      </c>
      <c r="K20" s="82">
        <v>201900091</v>
      </c>
      <c r="L20" s="245" t="s">
        <v>49</v>
      </c>
      <c r="M20" s="83">
        <v>5</v>
      </c>
      <c r="N20" s="84">
        <v>2</v>
      </c>
    </row>
    <row r="21" spans="1:18" x14ac:dyDescent="0.2">
      <c r="A21" s="60">
        <v>202200127</v>
      </c>
      <c r="B21" s="236" t="s">
        <v>127</v>
      </c>
      <c r="C21" s="61">
        <v>5</v>
      </c>
      <c r="D21" s="62">
        <v>2</v>
      </c>
      <c r="F21" s="68">
        <v>201900091</v>
      </c>
      <c r="G21" s="243" t="s">
        <v>49</v>
      </c>
      <c r="H21" s="63">
        <v>5</v>
      </c>
      <c r="I21" s="64">
        <v>2</v>
      </c>
      <c r="K21" s="82">
        <v>202300225</v>
      </c>
      <c r="L21" s="245" t="s">
        <v>204</v>
      </c>
      <c r="M21" s="83">
        <v>5</v>
      </c>
      <c r="N21" s="84">
        <v>4</v>
      </c>
    </row>
    <row r="22" spans="1:18" ht="14.1" customHeight="1" x14ac:dyDescent="0.2">
      <c r="A22" s="60">
        <v>201700173</v>
      </c>
      <c r="B22" s="236" t="s">
        <v>56</v>
      </c>
      <c r="C22" s="61">
        <v>5</v>
      </c>
      <c r="D22" s="62">
        <v>4</v>
      </c>
      <c r="F22" s="68">
        <v>201800156</v>
      </c>
      <c r="G22" s="243" t="s">
        <v>69</v>
      </c>
      <c r="H22" s="63">
        <v>5</v>
      </c>
      <c r="I22" s="64">
        <v>3</v>
      </c>
      <c r="K22" s="82">
        <v>202000244</v>
      </c>
      <c r="L22" s="245" t="s">
        <v>50</v>
      </c>
      <c r="M22" s="83">
        <v>5</v>
      </c>
      <c r="N22" s="84">
        <v>3</v>
      </c>
      <c r="Q22" s="91"/>
      <c r="R22" s="91"/>
    </row>
    <row r="23" spans="1:18" s="91" customFormat="1" ht="15" x14ac:dyDescent="0.2">
      <c r="A23" s="60">
        <v>201900037</v>
      </c>
      <c r="B23" s="236" t="s">
        <v>151</v>
      </c>
      <c r="C23" s="61">
        <v>5</v>
      </c>
      <c r="D23" s="62">
        <v>2</v>
      </c>
      <c r="E23" s="17"/>
      <c r="F23" s="68">
        <v>202300210</v>
      </c>
      <c r="G23" s="243" t="s">
        <v>207</v>
      </c>
      <c r="H23" s="63">
        <v>5</v>
      </c>
      <c r="I23" s="64" t="s">
        <v>155</v>
      </c>
      <c r="J23" s="17"/>
      <c r="K23" s="82">
        <v>202001436</v>
      </c>
      <c r="L23" s="245" t="s">
        <v>100</v>
      </c>
      <c r="M23" s="83">
        <v>5</v>
      </c>
      <c r="N23" s="84">
        <v>3</v>
      </c>
      <c r="Q23" s="17"/>
      <c r="R23" s="17"/>
    </row>
    <row r="24" spans="1:18" x14ac:dyDescent="0.2">
      <c r="A24" s="60">
        <v>201500036</v>
      </c>
      <c r="B24" s="236" t="s">
        <v>58</v>
      </c>
      <c r="C24" s="61">
        <v>5</v>
      </c>
      <c r="D24" s="62">
        <v>1</v>
      </c>
      <c r="F24" s="68">
        <v>191121700</v>
      </c>
      <c r="G24" s="243" t="s">
        <v>33</v>
      </c>
      <c r="H24" s="63">
        <v>5</v>
      </c>
      <c r="I24" s="64">
        <v>4</v>
      </c>
      <c r="K24" s="82">
        <v>191121700</v>
      </c>
      <c r="L24" s="245" t="s">
        <v>33</v>
      </c>
      <c r="M24" s="83">
        <v>5</v>
      </c>
      <c r="N24" s="84">
        <v>4</v>
      </c>
    </row>
    <row r="25" spans="1:18" x14ac:dyDescent="0.2">
      <c r="A25" s="60">
        <v>201900097</v>
      </c>
      <c r="B25" s="236" t="s">
        <v>30</v>
      </c>
      <c r="C25" s="61">
        <v>5</v>
      </c>
      <c r="D25" s="62">
        <v>3</v>
      </c>
      <c r="F25" s="68">
        <v>202200127</v>
      </c>
      <c r="G25" s="243" t="s">
        <v>127</v>
      </c>
      <c r="H25" s="63">
        <v>5</v>
      </c>
      <c r="I25" s="64">
        <v>2</v>
      </c>
      <c r="K25" s="82">
        <v>202200127</v>
      </c>
      <c r="L25" s="245" t="s">
        <v>127</v>
      </c>
      <c r="M25" s="83">
        <v>5</v>
      </c>
      <c r="N25" s="84">
        <v>2</v>
      </c>
    </row>
    <row r="26" spans="1:18" x14ac:dyDescent="0.2">
      <c r="A26" s="60">
        <v>201400042</v>
      </c>
      <c r="B26" s="236" t="s">
        <v>35</v>
      </c>
      <c r="C26" s="61">
        <v>5</v>
      </c>
      <c r="D26" s="62">
        <v>4</v>
      </c>
      <c r="F26" s="68">
        <v>201400244</v>
      </c>
      <c r="G26" s="243" t="s">
        <v>70</v>
      </c>
      <c r="H26" s="63">
        <v>5</v>
      </c>
      <c r="I26" s="64">
        <v>2</v>
      </c>
      <c r="K26" s="82">
        <v>201500235</v>
      </c>
      <c r="L26" s="245" t="s">
        <v>52</v>
      </c>
      <c r="M26" s="83">
        <v>5</v>
      </c>
      <c r="N26" s="84">
        <v>3</v>
      </c>
    </row>
    <row r="27" spans="1:18" x14ac:dyDescent="0.2">
      <c r="A27" s="60">
        <v>201600101</v>
      </c>
      <c r="B27" s="236" t="s">
        <v>37</v>
      </c>
      <c r="C27" s="61">
        <v>5</v>
      </c>
      <c r="D27" s="62">
        <v>3</v>
      </c>
      <c r="F27" s="68">
        <v>202100128</v>
      </c>
      <c r="G27" s="243" t="s">
        <v>71</v>
      </c>
      <c r="H27" s="63">
        <v>5</v>
      </c>
      <c r="I27" s="64">
        <v>3</v>
      </c>
      <c r="K27" s="82">
        <v>201700023</v>
      </c>
      <c r="L27" s="245" t="s">
        <v>85</v>
      </c>
      <c r="M27" s="83">
        <v>5</v>
      </c>
      <c r="N27" s="84">
        <v>2</v>
      </c>
    </row>
    <row r="28" spans="1:18" x14ac:dyDescent="0.2">
      <c r="A28" s="60">
        <v>201700024</v>
      </c>
      <c r="B28" s="236" t="s">
        <v>59</v>
      </c>
      <c r="C28" s="61">
        <v>5</v>
      </c>
      <c r="D28" s="62">
        <v>4</v>
      </c>
      <c r="F28" s="68">
        <v>191131360</v>
      </c>
      <c r="G28" s="243" t="s">
        <v>181</v>
      </c>
      <c r="H28" s="63">
        <v>5</v>
      </c>
      <c r="I28" s="64">
        <v>3</v>
      </c>
      <c r="K28" s="82">
        <v>201600252</v>
      </c>
      <c r="L28" s="245" t="s">
        <v>86</v>
      </c>
      <c r="M28" s="83">
        <v>5</v>
      </c>
      <c r="N28" s="84">
        <v>3</v>
      </c>
    </row>
    <row r="29" spans="1:18" x14ac:dyDescent="0.2">
      <c r="A29" s="60"/>
      <c r="B29" s="169"/>
      <c r="C29" s="61"/>
      <c r="D29" s="62"/>
      <c r="F29" s="68">
        <v>201900037</v>
      </c>
      <c r="G29" s="243" t="s">
        <v>57</v>
      </c>
      <c r="H29" s="63">
        <v>5</v>
      </c>
      <c r="I29" s="64">
        <v>2</v>
      </c>
      <c r="K29" s="82">
        <v>191157750</v>
      </c>
      <c r="L29" s="245" t="s">
        <v>34</v>
      </c>
      <c r="M29" s="83">
        <v>5</v>
      </c>
      <c r="N29" s="84">
        <v>1</v>
      </c>
    </row>
    <row r="30" spans="1:18" x14ac:dyDescent="0.2">
      <c r="A30" s="60"/>
      <c r="B30" s="169"/>
      <c r="C30" s="61"/>
      <c r="D30" s="62"/>
      <c r="F30" s="68">
        <v>192850730</v>
      </c>
      <c r="G30" s="243" t="s">
        <v>72</v>
      </c>
      <c r="H30" s="63">
        <v>5</v>
      </c>
      <c r="I30" s="64">
        <v>1</v>
      </c>
      <c r="K30" s="82">
        <v>202000245</v>
      </c>
      <c r="L30" s="245" t="s">
        <v>147</v>
      </c>
      <c r="M30" s="83">
        <v>5</v>
      </c>
      <c r="N30" s="84">
        <v>1</v>
      </c>
    </row>
    <row r="31" spans="1:18" x14ac:dyDescent="0.2">
      <c r="A31" s="60"/>
      <c r="B31" s="169"/>
      <c r="C31" s="61"/>
      <c r="D31" s="62"/>
      <c r="F31" s="68">
        <v>202400400</v>
      </c>
      <c r="G31" s="243" t="s">
        <v>73</v>
      </c>
      <c r="H31" s="63">
        <v>5</v>
      </c>
      <c r="I31" s="64">
        <v>1</v>
      </c>
      <c r="K31" s="82">
        <v>191154340</v>
      </c>
      <c r="L31" s="245" t="s">
        <v>87</v>
      </c>
      <c r="M31" s="83">
        <v>5</v>
      </c>
      <c r="N31" s="84">
        <v>4</v>
      </c>
    </row>
    <row r="32" spans="1:18" x14ac:dyDescent="0.2">
      <c r="A32" s="60"/>
      <c r="B32" s="169"/>
      <c r="C32" s="61"/>
      <c r="D32" s="62"/>
      <c r="F32" s="68">
        <v>191127520</v>
      </c>
      <c r="G32" s="243" t="s">
        <v>74</v>
      </c>
      <c r="H32" s="63">
        <v>5</v>
      </c>
      <c r="I32" s="64">
        <v>4</v>
      </c>
      <c r="K32" s="82">
        <v>201400194</v>
      </c>
      <c r="L32" s="245" t="s">
        <v>152</v>
      </c>
      <c r="M32" s="83">
        <v>5</v>
      </c>
      <c r="N32" s="84">
        <v>3</v>
      </c>
    </row>
    <row r="33" spans="1:14" x14ac:dyDescent="0.2">
      <c r="A33" s="60"/>
      <c r="B33" s="169"/>
      <c r="C33" s="61"/>
      <c r="D33" s="62"/>
      <c r="F33" s="68">
        <v>191102010</v>
      </c>
      <c r="G33" s="243" t="s">
        <v>75</v>
      </c>
      <c r="H33" s="63">
        <v>5</v>
      </c>
      <c r="I33" s="64">
        <v>4</v>
      </c>
      <c r="K33" s="82">
        <v>202200266</v>
      </c>
      <c r="L33" s="245" t="s">
        <v>208</v>
      </c>
      <c r="M33" s="83">
        <v>5</v>
      </c>
      <c r="N33" s="84">
        <v>2</v>
      </c>
    </row>
    <row r="34" spans="1:14" x14ac:dyDescent="0.2">
      <c r="A34" s="60"/>
      <c r="B34" s="169"/>
      <c r="C34" s="61"/>
      <c r="D34" s="62"/>
      <c r="F34" s="68">
        <v>202000035</v>
      </c>
      <c r="G34" s="243" t="s">
        <v>153</v>
      </c>
      <c r="H34" s="63">
        <v>5</v>
      </c>
      <c r="I34" s="64">
        <v>3</v>
      </c>
      <c r="K34" s="82">
        <v>201400037</v>
      </c>
      <c r="L34" s="245" t="s">
        <v>24</v>
      </c>
      <c r="M34" s="83">
        <v>5</v>
      </c>
      <c r="N34" s="84">
        <v>3</v>
      </c>
    </row>
    <row r="35" spans="1:14" x14ac:dyDescent="0.2">
      <c r="A35" s="60"/>
      <c r="B35" s="169"/>
      <c r="C35" s="61"/>
      <c r="D35" s="62"/>
      <c r="F35" s="68">
        <v>201900097</v>
      </c>
      <c r="G35" s="243" t="s">
        <v>30</v>
      </c>
      <c r="H35" s="63">
        <v>5</v>
      </c>
      <c r="I35" s="64">
        <v>3</v>
      </c>
      <c r="K35" s="82">
        <v>201300155</v>
      </c>
      <c r="L35" s="245" t="s">
        <v>88</v>
      </c>
      <c r="M35" s="83">
        <v>5</v>
      </c>
      <c r="N35" s="84">
        <v>3</v>
      </c>
    </row>
    <row r="36" spans="1:14" x14ac:dyDescent="0.2">
      <c r="A36" s="60"/>
      <c r="B36" s="169"/>
      <c r="C36" s="61"/>
      <c r="D36" s="62"/>
      <c r="F36" s="68">
        <v>201800003</v>
      </c>
      <c r="G36" s="243" t="s">
        <v>77</v>
      </c>
      <c r="H36" s="63">
        <v>5</v>
      </c>
      <c r="I36" s="64" t="s">
        <v>206</v>
      </c>
      <c r="K36" s="82">
        <v>191158510</v>
      </c>
      <c r="L36" s="245" t="s">
        <v>89</v>
      </c>
      <c r="M36" s="83" t="s">
        <v>154</v>
      </c>
      <c r="N36" s="84" t="s">
        <v>155</v>
      </c>
    </row>
    <row r="37" spans="1:14" x14ac:dyDescent="0.2">
      <c r="A37" s="60"/>
      <c r="B37" s="169"/>
      <c r="C37" s="61"/>
      <c r="D37" s="62"/>
      <c r="F37" s="68">
        <v>191820210</v>
      </c>
      <c r="G37" s="243" t="s">
        <v>78</v>
      </c>
      <c r="H37" s="63">
        <v>5</v>
      </c>
      <c r="I37" s="64">
        <v>1</v>
      </c>
      <c r="K37" s="82">
        <v>201700218</v>
      </c>
      <c r="L37" s="245" t="s">
        <v>90</v>
      </c>
      <c r="M37" s="83">
        <v>5</v>
      </c>
      <c r="N37" s="84">
        <v>3</v>
      </c>
    </row>
    <row r="38" spans="1:14" x14ac:dyDescent="0.2">
      <c r="A38" s="60"/>
      <c r="B38" s="85"/>
      <c r="C38" s="61"/>
      <c r="D38" s="62"/>
      <c r="F38" s="86">
        <v>191530881</v>
      </c>
      <c r="G38" s="243" t="s">
        <v>79</v>
      </c>
      <c r="H38" s="63">
        <v>5</v>
      </c>
      <c r="I38" s="64">
        <v>3</v>
      </c>
      <c r="K38" s="82">
        <v>201700024</v>
      </c>
      <c r="L38" s="245" t="s">
        <v>59</v>
      </c>
      <c r="M38" s="66">
        <v>5</v>
      </c>
      <c r="N38" s="67">
        <v>4</v>
      </c>
    </row>
    <row r="39" spans="1:14" ht="15" thickBot="1" x14ac:dyDescent="0.25">
      <c r="A39" s="87"/>
      <c r="B39" s="88"/>
      <c r="C39" s="89"/>
      <c r="D39" s="90"/>
      <c r="F39" s="92">
        <v>191531830</v>
      </c>
      <c r="G39" s="244" t="s">
        <v>80</v>
      </c>
      <c r="H39" s="93">
        <v>5</v>
      </c>
      <c r="I39" s="94">
        <v>4</v>
      </c>
      <c r="K39" s="95"/>
      <c r="L39" s="180"/>
      <c r="M39" s="96"/>
      <c r="N39" s="97"/>
    </row>
    <row r="40" spans="1:14" ht="15.75" thickBot="1" x14ac:dyDescent="0.3">
      <c r="E40" s="91"/>
      <c r="F40" s="91"/>
    </row>
    <row r="41" spans="1:14" ht="15" x14ac:dyDescent="0.25">
      <c r="A41" s="304" t="s">
        <v>158</v>
      </c>
      <c r="B41" s="305"/>
      <c r="C41" s="305"/>
      <c r="D41" s="306"/>
      <c r="E41" s="91"/>
      <c r="F41" s="310" t="s">
        <v>159</v>
      </c>
      <c r="G41" s="311"/>
      <c r="H41" s="311"/>
      <c r="I41" s="312"/>
      <c r="K41" s="316" t="s">
        <v>160</v>
      </c>
      <c r="L41" s="317"/>
      <c r="M41" s="317"/>
      <c r="N41" s="318"/>
    </row>
    <row r="42" spans="1:14" ht="15.75" thickBot="1" x14ac:dyDescent="0.3">
      <c r="A42" s="307"/>
      <c r="B42" s="308"/>
      <c r="C42" s="308"/>
      <c r="D42" s="309"/>
      <c r="F42" s="313"/>
      <c r="G42" s="314"/>
      <c r="H42" s="314"/>
      <c r="I42" s="315"/>
      <c r="J42" s="91"/>
      <c r="K42" s="319"/>
      <c r="L42" s="320"/>
      <c r="M42" s="320"/>
      <c r="N42" s="321"/>
    </row>
    <row r="43" spans="1:14" ht="15" x14ac:dyDescent="0.25">
      <c r="A43" s="98" t="s">
        <v>138</v>
      </c>
      <c r="B43" s="99"/>
      <c r="C43" s="100" t="s">
        <v>1</v>
      </c>
      <c r="D43" s="101" t="s">
        <v>139</v>
      </c>
      <c r="F43" s="102" t="s">
        <v>138</v>
      </c>
      <c r="G43" s="103"/>
      <c r="H43" s="104" t="s">
        <v>1</v>
      </c>
      <c r="I43" s="105" t="s">
        <v>139</v>
      </c>
      <c r="J43" s="91"/>
      <c r="K43" s="181" t="s">
        <v>138</v>
      </c>
      <c r="L43" s="182"/>
      <c r="M43" s="183" t="s">
        <v>1</v>
      </c>
      <c r="N43" s="184" t="s">
        <v>139</v>
      </c>
    </row>
    <row r="44" spans="1:14" ht="15" x14ac:dyDescent="0.2">
      <c r="A44" s="106">
        <v>201900091</v>
      </c>
      <c r="B44" s="240" t="s">
        <v>49</v>
      </c>
      <c r="C44" s="107">
        <v>5</v>
      </c>
      <c r="D44" s="108">
        <v>2</v>
      </c>
      <c r="F44" s="246">
        <v>201800008</v>
      </c>
      <c r="G44" s="247" t="s">
        <v>161</v>
      </c>
      <c r="H44" s="110">
        <v>5</v>
      </c>
      <c r="I44" s="111">
        <v>2</v>
      </c>
      <c r="J44" s="91"/>
      <c r="K44" s="112">
        <v>191210720</v>
      </c>
      <c r="L44" s="248" t="s">
        <v>239</v>
      </c>
      <c r="M44" s="113">
        <v>5</v>
      </c>
      <c r="N44" s="114">
        <v>3</v>
      </c>
    </row>
    <row r="45" spans="1:14" x14ac:dyDescent="0.2">
      <c r="A45" s="106">
        <v>202200104</v>
      </c>
      <c r="B45" s="240" t="s">
        <v>128</v>
      </c>
      <c r="C45" s="107">
        <v>5</v>
      </c>
      <c r="D45" s="108">
        <v>2</v>
      </c>
      <c r="F45" s="109">
        <v>201500235</v>
      </c>
      <c r="G45" s="247" t="s">
        <v>162</v>
      </c>
      <c r="H45" s="115">
        <v>5</v>
      </c>
      <c r="I45" s="111">
        <v>3</v>
      </c>
      <c r="K45" s="116">
        <v>191121720</v>
      </c>
      <c r="L45" s="248" t="s">
        <v>62</v>
      </c>
      <c r="M45" s="113">
        <v>5</v>
      </c>
      <c r="N45" s="114" t="s">
        <v>205</v>
      </c>
    </row>
    <row r="46" spans="1:14" x14ac:dyDescent="0.2">
      <c r="A46" s="106">
        <v>191131360</v>
      </c>
      <c r="B46" s="240" t="s">
        <v>181</v>
      </c>
      <c r="C46" s="107">
        <v>5</v>
      </c>
      <c r="D46" s="108">
        <v>3</v>
      </c>
      <c r="F46" s="109">
        <v>201300038</v>
      </c>
      <c r="G46" s="247" t="s">
        <v>163</v>
      </c>
      <c r="H46" s="115">
        <v>5</v>
      </c>
      <c r="I46" s="111">
        <v>2</v>
      </c>
      <c r="K46" s="116">
        <v>201700294</v>
      </c>
      <c r="L46" s="248" t="s">
        <v>94</v>
      </c>
      <c r="M46" s="113">
        <v>5</v>
      </c>
      <c r="N46" s="114">
        <v>4</v>
      </c>
    </row>
    <row r="47" spans="1:14" x14ac:dyDescent="0.2">
      <c r="A47" s="106">
        <v>191121720</v>
      </c>
      <c r="B47" s="240" t="s">
        <v>62</v>
      </c>
      <c r="C47" s="107">
        <v>5</v>
      </c>
      <c r="D47" s="108" t="s">
        <v>205</v>
      </c>
      <c r="F47" s="117">
        <v>202000039</v>
      </c>
      <c r="G47" s="247" t="s">
        <v>164</v>
      </c>
      <c r="H47" s="115">
        <v>5</v>
      </c>
      <c r="I47" s="111">
        <v>4</v>
      </c>
      <c r="K47" s="116">
        <v>201900037</v>
      </c>
      <c r="L47" s="248" t="s">
        <v>57</v>
      </c>
      <c r="M47" s="113">
        <v>5</v>
      </c>
      <c r="N47" s="114">
        <v>2</v>
      </c>
    </row>
    <row r="48" spans="1:14" x14ac:dyDescent="0.2">
      <c r="A48" s="106">
        <v>201400046</v>
      </c>
      <c r="B48" s="240" t="s">
        <v>22</v>
      </c>
      <c r="C48" s="107">
        <v>5</v>
      </c>
      <c r="D48" s="108" t="s">
        <v>210</v>
      </c>
      <c r="F48" s="117">
        <v>201800034</v>
      </c>
      <c r="G48" s="247" t="s">
        <v>166</v>
      </c>
      <c r="H48" s="115">
        <v>5</v>
      </c>
      <c r="I48" s="111">
        <v>4</v>
      </c>
      <c r="K48" s="116">
        <v>201500136</v>
      </c>
      <c r="L48" s="248" t="s">
        <v>58</v>
      </c>
      <c r="M48" s="113">
        <v>5</v>
      </c>
      <c r="N48" s="114">
        <v>1</v>
      </c>
    </row>
    <row r="49" spans="1:16" x14ac:dyDescent="0.2">
      <c r="A49" s="106">
        <v>201900037</v>
      </c>
      <c r="B49" s="240" t="s">
        <v>57</v>
      </c>
      <c r="C49" s="107">
        <v>5</v>
      </c>
      <c r="D49" s="108">
        <v>2</v>
      </c>
      <c r="F49" s="117">
        <v>191102010</v>
      </c>
      <c r="G49" s="247" t="s">
        <v>75</v>
      </c>
      <c r="H49" s="115">
        <v>5</v>
      </c>
      <c r="I49" s="111">
        <v>4</v>
      </c>
      <c r="K49" s="112">
        <v>202000034</v>
      </c>
      <c r="L49" s="248" t="s">
        <v>96</v>
      </c>
      <c r="M49" s="113">
        <v>5</v>
      </c>
      <c r="N49" s="114">
        <v>2</v>
      </c>
    </row>
    <row r="50" spans="1:16" x14ac:dyDescent="0.2">
      <c r="A50" s="106">
        <v>202000247</v>
      </c>
      <c r="B50" s="240" t="s">
        <v>44</v>
      </c>
      <c r="C50" s="107">
        <v>5</v>
      </c>
      <c r="D50" s="108" t="s">
        <v>155</v>
      </c>
      <c r="F50" s="117">
        <v>201200146</v>
      </c>
      <c r="G50" s="247" t="s">
        <v>167</v>
      </c>
      <c r="H50" s="115">
        <v>5</v>
      </c>
      <c r="I50" s="111">
        <v>1</v>
      </c>
      <c r="K50" s="116">
        <v>202200103</v>
      </c>
      <c r="L50" s="248" t="s">
        <v>105</v>
      </c>
      <c r="M50" s="113">
        <v>5</v>
      </c>
      <c r="N50" s="114">
        <v>1</v>
      </c>
    </row>
    <row r="51" spans="1:16" x14ac:dyDescent="0.2">
      <c r="A51" s="106">
        <v>201400037</v>
      </c>
      <c r="B51" s="240" t="s">
        <v>24</v>
      </c>
      <c r="C51" s="107">
        <v>5</v>
      </c>
      <c r="D51" s="108">
        <v>3</v>
      </c>
      <c r="F51" s="117">
        <v>191852630</v>
      </c>
      <c r="G51" s="247" t="s">
        <v>168</v>
      </c>
      <c r="H51" s="115">
        <v>5</v>
      </c>
      <c r="I51" s="111">
        <v>3</v>
      </c>
      <c r="K51" s="116">
        <v>202400400</v>
      </c>
      <c r="L51" s="248" t="s">
        <v>73</v>
      </c>
      <c r="M51" s="113">
        <v>5</v>
      </c>
      <c r="N51" s="114">
        <v>1</v>
      </c>
    </row>
    <row r="52" spans="1:16" x14ac:dyDescent="0.2">
      <c r="A52" s="118">
        <v>201400042</v>
      </c>
      <c r="B52" s="240" t="s">
        <v>35</v>
      </c>
      <c r="C52" s="107">
        <v>5</v>
      </c>
      <c r="D52" s="108">
        <v>4</v>
      </c>
      <c r="F52" s="117">
        <v>202000037</v>
      </c>
      <c r="G52" s="247" t="s">
        <v>29</v>
      </c>
      <c r="H52" s="115">
        <v>5</v>
      </c>
      <c r="I52" s="111">
        <v>1</v>
      </c>
      <c r="K52" s="116">
        <v>202300102</v>
      </c>
      <c r="L52" s="248" t="s">
        <v>172</v>
      </c>
      <c r="M52" s="113">
        <v>5</v>
      </c>
      <c r="N52" s="114">
        <v>2</v>
      </c>
    </row>
    <row r="53" spans="1:16" x14ac:dyDescent="0.2">
      <c r="A53" s="106">
        <v>201400044</v>
      </c>
      <c r="B53" s="240" t="s">
        <v>27</v>
      </c>
      <c r="C53" s="107">
        <v>5</v>
      </c>
      <c r="D53" s="108">
        <v>2</v>
      </c>
      <c r="F53" s="117">
        <v>201300039</v>
      </c>
      <c r="G53" s="247" t="s">
        <v>169</v>
      </c>
      <c r="H53" s="115">
        <v>5</v>
      </c>
      <c r="I53" s="111">
        <v>3</v>
      </c>
      <c r="K53" s="116">
        <v>201400037</v>
      </c>
      <c r="L53" s="248" t="s">
        <v>24</v>
      </c>
      <c r="M53" s="113">
        <v>5</v>
      </c>
      <c r="N53" s="114">
        <v>3</v>
      </c>
    </row>
    <row r="54" spans="1:16" x14ac:dyDescent="0.2">
      <c r="A54" s="106">
        <v>191155700</v>
      </c>
      <c r="B54" s="240" t="s">
        <v>28</v>
      </c>
      <c r="C54" s="107">
        <v>5</v>
      </c>
      <c r="D54" s="108">
        <v>1</v>
      </c>
      <c r="F54" s="117">
        <v>191155730</v>
      </c>
      <c r="G54" s="247" t="s">
        <v>170</v>
      </c>
      <c r="H54" s="115">
        <v>5</v>
      </c>
      <c r="I54" s="111">
        <v>3</v>
      </c>
      <c r="K54" s="116">
        <v>202200100</v>
      </c>
      <c r="L54" s="248" t="s">
        <v>68</v>
      </c>
      <c r="M54" s="113">
        <v>5</v>
      </c>
      <c r="N54" s="114">
        <v>1</v>
      </c>
    </row>
    <row r="55" spans="1:16" x14ac:dyDescent="0.2">
      <c r="A55" s="118">
        <v>202000037</v>
      </c>
      <c r="B55" s="240" t="s">
        <v>29</v>
      </c>
      <c r="C55" s="107">
        <v>5</v>
      </c>
      <c r="D55" s="108">
        <v>1</v>
      </c>
      <c r="F55" s="117"/>
      <c r="G55" s="190"/>
      <c r="H55" s="115"/>
      <c r="I55" s="111"/>
      <c r="K55" s="116">
        <v>191141700</v>
      </c>
      <c r="L55" s="248" t="s">
        <v>26</v>
      </c>
      <c r="M55" s="113">
        <v>5</v>
      </c>
      <c r="N55" s="114">
        <v>1</v>
      </c>
    </row>
    <row r="56" spans="1:16" ht="15" x14ac:dyDescent="0.25">
      <c r="A56" s="119" t="s">
        <v>149</v>
      </c>
      <c r="B56" s="120"/>
      <c r="C56" s="121" t="s">
        <v>1</v>
      </c>
      <c r="D56" s="122" t="s">
        <v>139</v>
      </c>
      <c r="F56" s="123" t="s">
        <v>149</v>
      </c>
      <c r="G56" s="124"/>
      <c r="H56" s="125" t="s">
        <v>1</v>
      </c>
      <c r="I56" s="126" t="s">
        <v>139</v>
      </c>
      <c r="K56" s="127" t="s">
        <v>149</v>
      </c>
      <c r="L56" s="128"/>
      <c r="M56" s="129" t="s">
        <v>1</v>
      </c>
      <c r="N56" s="130" t="s">
        <v>139</v>
      </c>
    </row>
    <row r="57" spans="1:16" x14ac:dyDescent="0.2">
      <c r="A57" s="106">
        <v>202001392</v>
      </c>
      <c r="B57" s="240" t="s">
        <v>91</v>
      </c>
      <c r="C57" s="131">
        <v>5</v>
      </c>
      <c r="D57" s="132">
        <v>3</v>
      </c>
      <c r="F57" s="117">
        <v>202100228</v>
      </c>
      <c r="G57" s="247" t="s">
        <v>150</v>
      </c>
      <c r="H57" s="134">
        <v>5</v>
      </c>
      <c r="I57" s="135">
        <v>4</v>
      </c>
      <c r="K57" s="112">
        <v>201400103</v>
      </c>
      <c r="L57" s="248" t="s">
        <v>98</v>
      </c>
      <c r="M57" s="113">
        <v>5</v>
      </c>
      <c r="N57" s="114">
        <v>1</v>
      </c>
    </row>
    <row r="58" spans="1:16" s="133" customFormat="1" ht="15" x14ac:dyDescent="0.25">
      <c r="A58" s="106">
        <v>202100228</v>
      </c>
      <c r="B58" s="240" t="s">
        <v>150</v>
      </c>
      <c r="C58" s="131">
        <v>5</v>
      </c>
      <c r="D58" s="132">
        <v>4</v>
      </c>
      <c r="F58" s="117">
        <v>201900091</v>
      </c>
      <c r="G58" s="247" t="s">
        <v>49</v>
      </c>
      <c r="H58" s="134">
        <v>5</v>
      </c>
      <c r="I58" s="135">
        <v>2</v>
      </c>
      <c r="K58" s="116">
        <v>202100080</v>
      </c>
      <c r="L58" s="248" t="s">
        <v>104</v>
      </c>
      <c r="M58" s="113">
        <v>5</v>
      </c>
      <c r="N58" s="114">
        <v>4</v>
      </c>
      <c r="P58" s="193"/>
    </row>
    <row r="59" spans="1:16" s="133" customFormat="1" ht="15" x14ac:dyDescent="0.25">
      <c r="A59" s="106">
        <v>201500024</v>
      </c>
      <c r="B59" s="240" t="s">
        <v>32</v>
      </c>
      <c r="C59" s="131">
        <v>5</v>
      </c>
      <c r="D59" s="132">
        <v>2</v>
      </c>
      <c r="F59" s="117">
        <v>201200145</v>
      </c>
      <c r="G59" s="247" t="s">
        <v>93</v>
      </c>
      <c r="H59" s="134">
        <v>5</v>
      </c>
      <c r="I59" s="135">
        <v>4</v>
      </c>
      <c r="K59" s="116">
        <v>201500024</v>
      </c>
      <c r="L59" s="248" t="s">
        <v>32</v>
      </c>
      <c r="M59" s="113">
        <v>5</v>
      </c>
      <c r="N59" s="114">
        <v>2</v>
      </c>
      <c r="P59" s="193"/>
    </row>
    <row r="60" spans="1:16" s="193" customFormat="1" ht="15" x14ac:dyDescent="0.25">
      <c r="A60" s="106">
        <v>191121700</v>
      </c>
      <c r="B60" s="240" t="s">
        <v>33</v>
      </c>
      <c r="C60" s="131">
        <v>5</v>
      </c>
      <c r="D60" s="132">
        <v>4</v>
      </c>
      <c r="E60" s="133"/>
      <c r="F60" s="117">
        <v>202200104</v>
      </c>
      <c r="G60" s="247" t="s">
        <v>128</v>
      </c>
      <c r="H60" s="115">
        <v>5</v>
      </c>
      <c r="I60" s="111">
        <v>2</v>
      </c>
      <c r="J60" s="133"/>
      <c r="K60" s="116">
        <v>201900091</v>
      </c>
      <c r="L60" s="248" t="s">
        <v>49</v>
      </c>
      <c r="M60" s="113">
        <v>5</v>
      </c>
      <c r="N60" s="114">
        <v>2</v>
      </c>
      <c r="P60" s="133"/>
    </row>
    <row r="61" spans="1:16" s="133" customFormat="1" x14ac:dyDescent="0.2">
      <c r="A61" s="106">
        <v>191121710</v>
      </c>
      <c r="B61" s="240" t="s">
        <v>39</v>
      </c>
      <c r="C61" s="131">
        <v>5</v>
      </c>
      <c r="D61" s="132" t="s">
        <v>205</v>
      </c>
      <c r="F61" s="117">
        <v>191121720</v>
      </c>
      <c r="G61" s="247" t="s">
        <v>62</v>
      </c>
      <c r="H61" s="134">
        <v>5</v>
      </c>
      <c r="I61" s="135" t="s">
        <v>205</v>
      </c>
      <c r="K61" s="112">
        <v>202001436</v>
      </c>
      <c r="L61" s="248" t="s">
        <v>100</v>
      </c>
      <c r="M61" s="113">
        <v>5</v>
      </c>
      <c r="N61" s="114">
        <v>3</v>
      </c>
    </row>
    <row r="62" spans="1:16" s="133" customFormat="1" x14ac:dyDescent="0.2">
      <c r="A62" s="106">
        <v>202200127</v>
      </c>
      <c r="B62" s="240" t="s">
        <v>127</v>
      </c>
      <c r="C62" s="131">
        <v>5</v>
      </c>
      <c r="D62" s="132">
        <v>2</v>
      </c>
      <c r="F62" s="117">
        <v>201700294</v>
      </c>
      <c r="G62" s="247" t="s">
        <v>94</v>
      </c>
      <c r="H62" s="134">
        <v>5</v>
      </c>
      <c r="I62" s="135">
        <v>4</v>
      </c>
      <c r="K62" s="116">
        <v>201800156</v>
      </c>
      <c r="L62" s="248" t="s">
        <v>69</v>
      </c>
      <c r="M62" s="113">
        <v>5</v>
      </c>
      <c r="N62" s="114">
        <v>3</v>
      </c>
    </row>
    <row r="63" spans="1:16" s="133" customFormat="1" x14ac:dyDescent="0.2">
      <c r="A63" s="106">
        <v>201500344</v>
      </c>
      <c r="B63" s="240" t="s">
        <v>40</v>
      </c>
      <c r="C63" s="131">
        <v>5</v>
      </c>
      <c r="D63" s="132" t="s">
        <v>210</v>
      </c>
      <c r="F63" s="117">
        <v>201900037</v>
      </c>
      <c r="G63" s="247" t="s">
        <v>57</v>
      </c>
      <c r="H63" s="134">
        <v>5</v>
      </c>
      <c r="I63" s="135">
        <v>2</v>
      </c>
      <c r="K63" s="116">
        <v>201200133</v>
      </c>
      <c r="L63" s="248" t="s">
        <v>61</v>
      </c>
      <c r="M63" s="113">
        <v>5</v>
      </c>
      <c r="N63" s="114">
        <v>4</v>
      </c>
    </row>
    <row r="64" spans="1:16" s="133" customFormat="1" x14ac:dyDescent="0.2">
      <c r="A64" s="106">
        <v>191157750</v>
      </c>
      <c r="B64" s="240" t="s">
        <v>34</v>
      </c>
      <c r="C64" s="131">
        <v>5</v>
      </c>
      <c r="D64" s="132">
        <v>1</v>
      </c>
      <c r="F64" s="117">
        <v>191102041</v>
      </c>
      <c r="G64" s="247" t="s">
        <v>66</v>
      </c>
      <c r="H64" s="134">
        <v>5</v>
      </c>
      <c r="I64" s="135">
        <v>2</v>
      </c>
      <c r="K64" s="116">
        <v>191154740</v>
      </c>
      <c r="L64" s="248" t="s">
        <v>99</v>
      </c>
      <c r="M64" s="113">
        <v>5</v>
      </c>
      <c r="N64" s="114">
        <v>1</v>
      </c>
    </row>
    <row r="65" spans="1:20" s="133" customFormat="1" x14ac:dyDescent="0.2">
      <c r="A65" s="106">
        <v>201500136</v>
      </c>
      <c r="B65" s="240" t="s">
        <v>58</v>
      </c>
      <c r="C65" s="131">
        <v>5</v>
      </c>
      <c r="D65" s="132">
        <v>1</v>
      </c>
      <c r="F65" s="117">
        <v>191531830</v>
      </c>
      <c r="G65" s="247" t="s">
        <v>80</v>
      </c>
      <c r="H65" s="134">
        <v>5</v>
      </c>
      <c r="I65" s="135">
        <v>4</v>
      </c>
      <c r="K65" s="116">
        <v>191154731</v>
      </c>
      <c r="L65" s="248" t="s">
        <v>51</v>
      </c>
      <c r="M65" s="113">
        <v>5</v>
      </c>
      <c r="N65" s="114">
        <v>4</v>
      </c>
    </row>
    <row r="66" spans="1:20" s="133" customFormat="1" x14ac:dyDescent="0.2">
      <c r="A66" s="106">
        <v>201900074</v>
      </c>
      <c r="B66" s="240" t="s">
        <v>23</v>
      </c>
      <c r="C66" s="131">
        <v>5</v>
      </c>
      <c r="D66" s="132">
        <v>1</v>
      </c>
      <c r="F66" s="117">
        <v>191155710</v>
      </c>
      <c r="G66" s="247" t="s">
        <v>36</v>
      </c>
      <c r="H66" s="134">
        <v>5</v>
      </c>
      <c r="I66" s="135">
        <v>3</v>
      </c>
      <c r="K66" s="116">
        <v>202200104</v>
      </c>
      <c r="L66" s="248" t="s">
        <v>128</v>
      </c>
      <c r="M66" s="113">
        <v>5</v>
      </c>
      <c r="N66" s="114">
        <v>2</v>
      </c>
    </row>
    <row r="67" spans="1:20" s="133" customFormat="1" x14ac:dyDescent="0.2">
      <c r="A67" s="106">
        <v>191137400</v>
      </c>
      <c r="B67" s="240" t="s">
        <v>25</v>
      </c>
      <c r="C67" s="131">
        <v>5</v>
      </c>
      <c r="D67" s="132">
        <v>2</v>
      </c>
      <c r="F67" s="117">
        <v>202200100</v>
      </c>
      <c r="G67" s="247" t="s">
        <v>68</v>
      </c>
      <c r="H67" s="136">
        <v>5</v>
      </c>
      <c r="I67" s="135">
        <v>1</v>
      </c>
      <c r="K67" s="116">
        <v>202000040</v>
      </c>
      <c r="L67" s="248" t="s">
        <v>211</v>
      </c>
      <c r="M67" s="113">
        <v>5</v>
      </c>
      <c r="N67" s="114">
        <v>4</v>
      </c>
    </row>
    <row r="68" spans="1:20" s="133" customFormat="1" x14ac:dyDescent="0.2">
      <c r="A68" s="106">
        <v>202000256</v>
      </c>
      <c r="B68" s="240" t="s">
        <v>41</v>
      </c>
      <c r="C68" s="131">
        <v>5</v>
      </c>
      <c r="D68" s="132">
        <v>3</v>
      </c>
      <c r="F68" s="117">
        <v>191820120</v>
      </c>
      <c r="G68" s="247" t="s">
        <v>95</v>
      </c>
      <c r="H68" s="134">
        <v>5</v>
      </c>
      <c r="I68" s="135">
        <v>1</v>
      </c>
      <c r="K68" s="116">
        <v>191131360</v>
      </c>
      <c r="L68" s="248" t="s">
        <v>181</v>
      </c>
      <c r="M68" s="113">
        <v>5</v>
      </c>
      <c r="N68" s="114">
        <v>3</v>
      </c>
    </row>
    <row r="69" spans="1:20" s="133" customFormat="1" x14ac:dyDescent="0.2">
      <c r="A69" s="106">
        <v>201900097</v>
      </c>
      <c r="B69" s="240" t="s">
        <v>30</v>
      </c>
      <c r="C69" s="131">
        <v>5</v>
      </c>
      <c r="D69" s="132">
        <v>3</v>
      </c>
      <c r="F69" s="117"/>
      <c r="G69" s="247"/>
      <c r="H69" s="134"/>
      <c r="I69" s="135"/>
      <c r="K69" s="116">
        <v>202300256</v>
      </c>
      <c r="L69" s="248" t="s">
        <v>171</v>
      </c>
      <c r="M69" s="113">
        <v>5</v>
      </c>
      <c r="N69" s="114">
        <v>3</v>
      </c>
    </row>
    <row r="70" spans="1:20" s="133" customFormat="1" x14ac:dyDescent="0.2">
      <c r="A70" s="106">
        <v>202100319</v>
      </c>
      <c r="B70" s="240" t="s">
        <v>129</v>
      </c>
      <c r="C70" s="131">
        <v>5</v>
      </c>
      <c r="D70" s="132">
        <v>4</v>
      </c>
      <c r="F70" s="196"/>
      <c r="G70" s="138"/>
      <c r="H70" s="197"/>
      <c r="I70" s="198"/>
      <c r="K70" s="116">
        <v>201900074</v>
      </c>
      <c r="L70" s="248" t="s">
        <v>23</v>
      </c>
      <c r="M70" s="113">
        <v>5</v>
      </c>
      <c r="N70" s="114">
        <v>1</v>
      </c>
    </row>
    <row r="71" spans="1:20" s="133" customFormat="1" x14ac:dyDescent="0.2">
      <c r="A71" s="106">
        <v>191121740</v>
      </c>
      <c r="B71" s="240" t="s">
        <v>42</v>
      </c>
      <c r="C71" s="131">
        <v>5</v>
      </c>
      <c r="D71" s="132" t="s">
        <v>210</v>
      </c>
      <c r="F71" s="117"/>
      <c r="G71" s="137"/>
      <c r="H71" s="134"/>
      <c r="I71" s="135"/>
      <c r="K71" s="116">
        <v>191150480</v>
      </c>
      <c r="L71" s="248" t="s">
        <v>97</v>
      </c>
      <c r="M71" s="113">
        <v>5</v>
      </c>
      <c r="N71" s="114">
        <v>3</v>
      </c>
    </row>
    <row r="72" spans="1:20" s="133" customFormat="1" x14ac:dyDescent="0.2">
      <c r="A72" s="106">
        <v>202100226</v>
      </c>
      <c r="B72" s="240" t="s">
        <v>173</v>
      </c>
      <c r="C72" s="131">
        <v>5</v>
      </c>
      <c r="D72" s="132">
        <v>4</v>
      </c>
      <c r="F72" s="117"/>
      <c r="G72" s="138"/>
      <c r="H72" s="134"/>
      <c r="I72" s="135"/>
      <c r="K72" s="116">
        <v>201700071</v>
      </c>
      <c r="L72" s="248" t="s">
        <v>101</v>
      </c>
      <c r="M72" s="113">
        <v>5</v>
      </c>
      <c r="N72" s="114">
        <v>4</v>
      </c>
    </row>
    <row r="73" spans="1:20" s="133" customFormat="1" x14ac:dyDescent="0.2">
      <c r="A73" s="106">
        <v>201300039</v>
      </c>
      <c r="B73" s="240" t="s">
        <v>55</v>
      </c>
      <c r="C73" s="131">
        <v>5</v>
      </c>
      <c r="D73" s="132">
        <v>3</v>
      </c>
      <c r="F73" s="117"/>
      <c r="G73" s="138"/>
      <c r="H73" s="134"/>
      <c r="I73" s="135"/>
      <c r="K73" s="116">
        <v>201200167</v>
      </c>
      <c r="L73" s="248" t="s">
        <v>102</v>
      </c>
      <c r="M73" s="113">
        <v>5</v>
      </c>
      <c r="N73" s="114">
        <v>1</v>
      </c>
    </row>
    <row r="74" spans="1:20" s="133" customFormat="1" x14ac:dyDescent="0.2">
      <c r="A74" s="106">
        <v>191155710</v>
      </c>
      <c r="B74" s="240" t="s">
        <v>36</v>
      </c>
      <c r="C74" s="131">
        <v>5</v>
      </c>
      <c r="D74" s="132">
        <v>3</v>
      </c>
      <c r="F74" s="117"/>
      <c r="G74" s="137"/>
      <c r="H74" s="136"/>
      <c r="I74" s="135"/>
      <c r="K74" s="116">
        <v>191127520</v>
      </c>
      <c r="L74" s="248" t="s">
        <v>74</v>
      </c>
      <c r="M74" s="113">
        <v>5</v>
      </c>
      <c r="N74" s="114">
        <v>4</v>
      </c>
    </row>
    <row r="75" spans="1:20" s="133" customFormat="1" x14ac:dyDescent="0.2">
      <c r="A75" s="106">
        <v>202200111</v>
      </c>
      <c r="B75" s="240" t="s">
        <v>130</v>
      </c>
      <c r="C75" s="131">
        <v>5</v>
      </c>
      <c r="D75" s="132">
        <v>4</v>
      </c>
      <c r="F75" s="117"/>
      <c r="G75" s="137"/>
      <c r="H75" s="136"/>
      <c r="I75" s="135"/>
      <c r="K75" s="116">
        <v>201700042</v>
      </c>
      <c r="L75" s="248" t="s">
        <v>54</v>
      </c>
      <c r="M75" s="113">
        <v>5</v>
      </c>
      <c r="N75" s="114">
        <v>2</v>
      </c>
    </row>
    <row r="76" spans="1:20" s="133" customFormat="1" x14ac:dyDescent="0.2">
      <c r="A76" s="106">
        <v>201600101</v>
      </c>
      <c r="B76" s="240" t="s">
        <v>37</v>
      </c>
      <c r="C76" s="131">
        <v>5</v>
      </c>
      <c r="D76" s="132">
        <v>3</v>
      </c>
      <c r="F76" s="117"/>
      <c r="G76" s="138"/>
      <c r="H76" s="134"/>
      <c r="I76" s="135"/>
      <c r="K76" s="116">
        <v>191155700</v>
      </c>
      <c r="L76" s="248" t="s">
        <v>28</v>
      </c>
      <c r="M76" s="113">
        <v>5</v>
      </c>
      <c r="N76" s="114">
        <v>1</v>
      </c>
    </row>
    <row r="77" spans="1:20" s="133" customFormat="1" x14ac:dyDescent="0.2">
      <c r="A77" s="106">
        <v>191141700</v>
      </c>
      <c r="B77" s="240" t="s">
        <v>26</v>
      </c>
      <c r="C77" s="131">
        <v>5</v>
      </c>
      <c r="D77" s="132">
        <v>1</v>
      </c>
      <c r="F77" s="117"/>
      <c r="G77" s="138"/>
      <c r="H77" s="134"/>
      <c r="I77" s="135"/>
      <c r="K77" s="116">
        <v>202200111</v>
      </c>
      <c r="L77" s="248" t="s">
        <v>130</v>
      </c>
      <c r="M77" s="113">
        <v>5</v>
      </c>
      <c r="N77" s="114">
        <v>4</v>
      </c>
    </row>
    <row r="78" spans="1:20" s="133" customFormat="1" x14ac:dyDescent="0.2">
      <c r="A78" s="106">
        <v>191155730</v>
      </c>
      <c r="B78" s="240" t="s">
        <v>170</v>
      </c>
      <c r="C78" s="131">
        <v>5</v>
      </c>
      <c r="D78" s="132">
        <v>3</v>
      </c>
      <c r="F78" s="117"/>
      <c r="G78" s="138"/>
      <c r="H78" s="134"/>
      <c r="I78" s="135"/>
      <c r="K78" s="116">
        <v>191155730</v>
      </c>
      <c r="L78" s="248" t="s">
        <v>170</v>
      </c>
      <c r="M78" s="113">
        <v>5</v>
      </c>
      <c r="N78" s="114">
        <v>3</v>
      </c>
    </row>
    <row r="79" spans="1:20" s="133" customFormat="1" ht="15" thickBot="1" x14ac:dyDescent="0.25">
      <c r="A79" s="237">
        <v>201900098</v>
      </c>
      <c r="B79" s="241" t="s">
        <v>38</v>
      </c>
      <c r="C79" s="140">
        <v>5</v>
      </c>
      <c r="D79" s="141">
        <v>4</v>
      </c>
      <c r="F79" s="142"/>
      <c r="G79" s="143"/>
      <c r="H79" s="144"/>
      <c r="I79" s="145"/>
      <c r="K79" s="146"/>
      <c r="L79" s="205"/>
      <c r="M79" s="147"/>
      <c r="N79" s="148"/>
      <c r="Q79" s="17"/>
      <c r="R79" s="17"/>
      <c r="S79" s="17"/>
      <c r="T79" s="17"/>
    </row>
    <row r="80" spans="1:20" s="133" customFormat="1" ht="15" thickBot="1" x14ac:dyDescent="0.25">
      <c r="F80" s="149"/>
      <c r="H80" s="150"/>
      <c r="I80" s="150"/>
      <c r="K80" s="149"/>
      <c r="L80" s="206"/>
      <c r="M80" s="150"/>
      <c r="N80" s="150"/>
      <c r="Q80" s="17"/>
      <c r="R80" s="17"/>
      <c r="S80" s="17"/>
      <c r="T80" s="17"/>
    </row>
    <row r="81" spans="1:9" ht="15.75" customHeight="1" x14ac:dyDescent="0.25">
      <c r="A81" s="346" t="s">
        <v>213</v>
      </c>
      <c r="B81" s="347"/>
      <c r="C81" s="347"/>
      <c r="D81" s="348"/>
      <c r="F81" s="291" t="s">
        <v>174</v>
      </c>
      <c r="G81" s="292"/>
      <c r="H81" s="292"/>
      <c r="I81" s="293"/>
    </row>
    <row r="82" spans="1:9" ht="14.25" customHeight="1" thickBot="1" x14ac:dyDescent="0.3">
      <c r="A82" s="349"/>
      <c r="B82" s="350"/>
      <c r="C82" s="350"/>
      <c r="D82" s="351"/>
      <c r="F82" s="294"/>
      <c r="G82" s="295"/>
      <c r="H82" s="295"/>
      <c r="I82" s="296"/>
    </row>
    <row r="83" spans="1:9" ht="15" customHeight="1" x14ac:dyDescent="0.25">
      <c r="A83" s="352" t="s">
        <v>214</v>
      </c>
      <c r="B83" s="353"/>
      <c r="C83" s="257" t="s">
        <v>1</v>
      </c>
      <c r="D83" s="253" t="s">
        <v>139</v>
      </c>
      <c r="F83" s="207" t="s">
        <v>176</v>
      </c>
      <c r="G83" s="208"/>
      <c r="H83" s="209" t="s">
        <v>1</v>
      </c>
      <c r="I83" s="210" t="s">
        <v>139</v>
      </c>
    </row>
    <row r="84" spans="1:9" x14ac:dyDescent="0.2">
      <c r="A84" s="249">
        <v>201500518</v>
      </c>
      <c r="B84" s="250" t="s">
        <v>216</v>
      </c>
      <c r="C84" s="258">
        <v>5</v>
      </c>
      <c r="D84" s="251">
        <v>3</v>
      </c>
      <c r="F84" s="214">
        <v>191158500</v>
      </c>
      <c r="G84" s="238" t="s">
        <v>106</v>
      </c>
      <c r="H84" s="216" t="s">
        <v>154</v>
      </c>
      <c r="I84" s="217" t="s">
        <v>155</v>
      </c>
    </row>
    <row r="85" spans="1:9" x14ac:dyDescent="0.2">
      <c r="A85" s="249">
        <v>202000030</v>
      </c>
      <c r="B85" s="250" t="s">
        <v>217</v>
      </c>
      <c r="C85" s="258">
        <v>5</v>
      </c>
      <c r="D85" s="251">
        <v>2</v>
      </c>
      <c r="F85" s="214">
        <v>201800102</v>
      </c>
      <c r="G85" s="238" t="s">
        <v>107</v>
      </c>
      <c r="H85" s="220">
        <v>5</v>
      </c>
      <c r="I85" s="217">
        <v>1</v>
      </c>
    </row>
    <row r="86" spans="1:9" x14ac:dyDescent="0.2">
      <c r="A86" s="249">
        <v>191124720</v>
      </c>
      <c r="B86" s="250" t="s">
        <v>63</v>
      </c>
      <c r="C86" s="258">
        <v>5</v>
      </c>
      <c r="D86" s="251">
        <v>3</v>
      </c>
      <c r="F86" s="214">
        <v>191124310</v>
      </c>
      <c r="G86" s="238" t="s">
        <v>108</v>
      </c>
      <c r="H86" s="220">
        <v>5</v>
      </c>
      <c r="I86" s="217">
        <v>3</v>
      </c>
    </row>
    <row r="87" spans="1:9" x14ac:dyDescent="0.2">
      <c r="A87" s="249">
        <v>202400341</v>
      </c>
      <c r="B87" s="250" t="s">
        <v>218</v>
      </c>
      <c r="C87" s="258">
        <v>5</v>
      </c>
      <c r="D87" s="251">
        <v>2</v>
      </c>
      <c r="F87" s="214">
        <v>192850960</v>
      </c>
      <c r="G87" s="238" t="s">
        <v>109</v>
      </c>
      <c r="H87" s="220">
        <v>5</v>
      </c>
      <c r="I87" s="217">
        <v>3</v>
      </c>
    </row>
    <row r="88" spans="1:9" x14ac:dyDescent="0.2">
      <c r="A88" s="249">
        <v>201600019</v>
      </c>
      <c r="B88" s="250" t="s">
        <v>219</v>
      </c>
      <c r="C88" s="258">
        <v>5</v>
      </c>
      <c r="D88" s="251">
        <v>1</v>
      </c>
      <c r="F88" s="214">
        <v>202300338</v>
      </c>
      <c r="G88" s="238" t="s">
        <v>212</v>
      </c>
      <c r="H88" s="220">
        <v>5</v>
      </c>
      <c r="I88" s="217">
        <v>4</v>
      </c>
    </row>
    <row r="89" spans="1:9" x14ac:dyDescent="0.2">
      <c r="A89" s="249">
        <v>202400340</v>
      </c>
      <c r="B89" s="250" t="s">
        <v>220</v>
      </c>
      <c r="C89" s="258">
        <v>5</v>
      </c>
      <c r="D89" s="251">
        <v>1</v>
      </c>
      <c r="F89" s="214">
        <v>201600241</v>
      </c>
      <c r="G89" s="238" t="s">
        <v>131</v>
      </c>
      <c r="H89" s="220">
        <v>5</v>
      </c>
      <c r="I89" s="217">
        <v>4</v>
      </c>
    </row>
    <row r="90" spans="1:9" x14ac:dyDescent="0.2">
      <c r="A90" s="249">
        <v>202000032</v>
      </c>
      <c r="B90" s="250" t="s">
        <v>221</v>
      </c>
      <c r="C90" s="258">
        <v>5</v>
      </c>
      <c r="D90" s="251">
        <v>1</v>
      </c>
      <c r="F90" s="214">
        <v>201700025</v>
      </c>
      <c r="G90" s="238" t="s">
        <v>110</v>
      </c>
      <c r="H90" s="220">
        <v>5</v>
      </c>
      <c r="I90" s="217">
        <v>3</v>
      </c>
    </row>
    <row r="91" spans="1:9" x14ac:dyDescent="0.2">
      <c r="A91" s="249">
        <v>191102010</v>
      </c>
      <c r="B91" s="250" t="s">
        <v>222</v>
      </c>
      <c r="C91" s="258">
        <v>5</v>
      </c>
      <c r="D91" s="251">
        <v>4</v>
      </c>
      <c r="F91" s="214">
        <v>192850840</v>
      </c>
      <c r="G91" s="238" t="s">
        <v>111</v>
      </c>
      <c r="H91" s="220">
        <v>5</v>
      </c>
      <c r="I91" s="217">
        <v>1</v>
      </c>
    </row>
    <row r="92" spans="1:9" ht="15" thickBot="1" x14ac:dyDescent="0.25">
      <c r="A92" s="249">
        <v>201900097</v>
      </c>
      <c r="B92" s="250" t="s">
        <v>30</v>
      </c>
      <c r="C92" s="258">
        <v>5</v>
      </c>
      <c r="D92" s="251">
        <v>3</v>
      </c>
      <c r="F92" s="222">
        <v>201000201</v>
      </c>
      <c r="G92" s="239" t="s">
        <v>112</v>
      </c>
      <c r="H92" s="224">
        <v>5</v>
      </c>
      <c r="I92" s="225">
        <v>4</v>
      </c>
    </row>
    <row r="93" spans="1:9" ht="15" thickBot="1" x14ac:dyDescent="0.25">
      <c r="A93" s="249">
        <v>202000028</v>
      </c>
      <c r="B93" s="252" t="s">
        <v>223</v>
      </c>
      <c r="C93" s="258">
        <v>5</v>
      </c>
      <c r="D93" s="251">
        <v>4</v>
      </c>
      <c r="E93" s="40"/>
      <c r="F93" s="133"/>
      <c r="G93" s="133"/>
      <c r="H93" s="133"/>
      <c r="I93" s="133"/>
    </row>
    <row r="94" spans="1:9" x14ac:dyDescent="0.2">
      <c r="A94" s="249">
        <v>202400342</v>
      </c>
      <c r="B94" s="252" t="s">
        <v>224</v>
      </c>
      <c r="C94" s="258">
        <v>5</v>
      </c>
      <c r="D94" s="251">
        <v>2</v>
      </c>
      <c r="E94" s="40"/>
      <c r="F94" s="297" t="s">
        <v>175</v>
      </c>
      <c r="G94" s="298"/>
      <c r="H94" s="298"/>
      <c r="I94" s="299"/>
    </row>
    <row r="95" spans="1:9" x14ac:dyDescent="0.2">
      <c r="A95" s="249">
        <v>202200111</v>
      </c>
      <c r="B95" s="250" t="s">
        <v>225</v>
      </c>
      <c r="C95" s="259">
        <v>5</v>
      </c>
      <c r="D95" s="251">
        <v>4</v>
      </c>
      <c r="E95" s="40"/>
      <c r="F95" s="300"/>
      <c r="G95" s="301"/>
      <c r="H95" s="301"/>
      <c r="I95" s="302"/>
    </row>
    <row r="96" spans="1:9" ht="15" x14ac:dyDescent="0.25">
      <c r="A96" s="354" t="s">
        <v>215</v>
      </c>
      <c r="B96" s="355"/>
      <c r="C96" s="262" t="s">
        <v>1</v>
      </c>
      <c r="D96" s="263" t="s">
        <v>139</v>
      </c>
      <c r="E96" s="40"/>
      <c r="F96" s="211"/>
      <c r="G96" s="212"/>
      <c r="H96" s="212"/>
      <c r="I96" s="213"/>
    </row>
    <row r="97" spans="1:9" ht="15" x14ac:dyDescent="0.2">
      <c r="A97" s="249">
        <v>201400103</v>
      </c>
      <c r="B97" s="250" t="s">
        <v>60</v>
      </c>
      <c r="C97" s="259">
        <v>5</v>
      </c>
      <c r="D97" s="251">
        <v>1</v>
      </c>
      <c r="E97" s="40"/>
      <c r="F97" s="218" t="s">
        <v>182</v>
      </c>
      <c r="I97" s="219"/>
    </row>
    <row r="98" spans="1:9" ht="15" x14ac:dyDescent="0.2">
      <c r="A98" s="249">
        <v>201700365</v>
      </c>
      <c r="B98" s="250" t="s">
        <v>226</v>
      </c>
      <c r="C98" s="259">
        <v>5</v>
      </c>
      <c r="D98" s="251">
        <v>1</v>
      </c>
      <c r="E98" s="40"/>
      <c r="F98" s="218" t="s">
        <v>183</v>
      </c>
      <c r="I98" s="219"/>
    </row>
    <row r="99" spans="1:9" ht="15" x14ac:dyDescent="0.2">
      <c r="A99" s="249">
        <v>201700026</v>
      </c>
      <c r="B99" s="250" t="s">
        <v>227</v>
      </c>
      <c r="C99" s="258">
        <v>5</v>
      </c>
      <c r="D99" s="251">
        <v>2</v>
      </c>
      <c r="E99" s="40"/>
      <c r="F99" s="218" t="s">
        <v>184</v>
      </c>
      <c r="I99" s="219"/>
    </row>
    <row r="100" spans="1:9" ht="15" x14ac:dyDescent="0.2">
      <c r="A100" s="249">
        <v>202400343</v>
      </c>
      <c r="B100" s="250" t="s">
        <v>228</v>
      </c>
      <c r="C100" s="260">
        <v>5</v>
      </c>
      <c r="D100" s="251">
        <v>2</v>
      </c>
      <c r="E100" s="40"/>
      <c r="F100" s="218" t="s">
        <v>185</v>
      </c>
      <c r="I100" s="219"/>
    </row>
    <row r="101" spans="1:9" x14ac:dyDescent="0.2">
      <c r="A101" s="249">
        <v>201700075</v>
      </c>
      <c r="B101" s="250" t="s">
        <v>229</v>
      </c>
      <c r="C101" s="259">
        <v>5</v>
      </c>
      <c r="D101" s="251">
        <v>1</v>
      </c>
      <c r="E101" s="40"/>
      <c r="F101" s="218" t="s">
        <v>186</v>
      </c>
      <c r="I101" s="219"/>
    </row>
    <row r="102" spans="1:9" x14ac:dyDescent="0.2">
      <c r="A102" s="249">
        <v>191137400</v>
      </c>
      <c r="B102" s="250" t="s">
        <v>25</v>
      </c>
      <c r="C102" s="259">
        <v>5</v>
      </c>
      <c r="D102" s="251">
        <v>2</v>
      </c>
      <c r="E102" s="40"/>
      <c r="F102" s="218"/>
      <c r="I102" s="219"/>
    </row>
    <row r="103" spans="1:9" ht="15" x14ac:dyDescent="0.2">
      <c r="A103" s="249">
        <v>201200146</v>
      </c>
      <c r="B103" s="250" t="s">
        <v>65</v>
      </c>
      <c r="C103" s="259">
        <v>5</v>
      </c>
      <c r="D103" s="251">
        <v>1</v>
      </c>
      <c r="E103" s="40"/>
      <c r="F103" s="221" t="s">
        <v>13</v>
      </c>
      <c r="G103" s="17" t="s">
        <v>177</v>
      </c>
      <c r="I103" s="219"/>
    </row>
    <row r="104" spans="1:9" ht="15" x14ac:dyDescent="0.2">
      <c r="A104" s="249">
        <v>191102041</v>
      </c>
      <c r="B104" s="250" t="s">
        <v>66</v>
      </c>
      <c r="C104" s="259">
        <v>5</v>
      </c>
      <c r="D104" s="251">
        <v>2</v>
      </c>
      <c r="E104" s="40"/>
      <c r="F104" s="221" t="s">
        <v>113</v>
      </c>
      <c r="G104" s="17" t="s">
        <v>178</v>
      </c>
      <c r="I104" s="219"/>
    </row>
    <row r="105" spans="1:9" ht="15" x14ac:dyDescent="0.2">
      <c r="A105" s="249">
        <v>192850750</v>
      </c>
      <c r="B105" s="250" t="s">
        <v>230</v>
      </c>
      <c r="C105" s="258">
        <v>5</v>
      </c>
      <c r="D105" s="251">
        <v>3</v>
      </c>
      <c r="E105" s="40"/>
      <c r="F105" s="221"/>
      <c r="I105" s="219"/>
    </row>
    <row r="106" spans="1:9" ht="15" thickBot="1" x14ac:dyDescent="0.25">
      <c r="A106" s="249">
        <v>202100226</v>
      </c>
      <c r="B106" s="250" t="s">
        <v>231</v>
      </c>
      <c r="C106" s="258">
        <v>5</v>
      </c>
      <c r="D106" s="251">
        <v>4</v>
      </c>
      <c r="E106" s="40"/>
      <c r="F106" s="226"/>
      <c r="G106" s="227"/>
      <c r="H106" s="227"/>
      <c r="I106" s="228"/>
    </row>
    <row r="107" spans="1:9" x14ac:dyDescent="0.2">
      <c r="A107" s="249">
        <v>202400344</v>
      </c>
      <c r="B107" s="250" t="s">
        <v>232</v>
      </c>
      <c r="C107" s="258">
        <v>5</v>
      </c>
      <c r="D107" s="251">
        <v>3</v>
      </c>
    </row>
    <row r="108" spans="1:9" ht="15" thickBot="1" x14ac:dyDescent="0.25">
      <c r="A108" s="254">
        <v>191531830</v>
      </c>
      <c r="B108" s="255" t="s">
        <v>233</v>
      </c>
      <c r="C108" s="261">
        <v>5</v>
      </c>
      <c r="D108" s="256">
        <v>4</v>
      </c>
    </row>
  </sheetData>
  <mergeCells count="18">
    <mergeCell ref="F81:I82"/>
    <mergeCell ref="F94:I95"/>
    <mergeCell ref="A81:D82"/>
    <mergeCell ref="A83:B83"/>
    <mergeCell ref="A96:B96"/>
    <mergeCell ref="Q6:R6"/>
    <mergeCell ref="Q7:R7"/>
    <mergeCell ref="Q9:R9"/>
    <mergeCell ref="Q10:R10"/>
    <mergeCell ref="A41:D42"/>
    <mergeCell ref="F41:I42"/>
    <mergeCell ref="K41:N42"/>
    <mergeCell ref="Q5:R5"/>
    <mergeCell ref="A1:N1"/>
    <mergeCell ref="A3:N3"/>
    <mergeCell ref="A4:D5"/>
    <mergeCell ref="F4:I5"/>
    <mergeCell ref="K4:N5"/>
  </mergeCells>
  <pageMargins left="0.7" right="0.7" top="0.75" bottom="0.75" header="0.3" footer="0.3"/>
  <pageSetup paperSize="8" scale="5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24"/>
  <sheetViews>
    <sheetView workbookViewId="0">
      <pane xSplit="2" ySplit="1" topLeftCell="C86" activePane="bottomRight" state="frozen"/>
      <selection pane="topRight" activeCell="C1" sqref="C1"/>
      <selection pane="bottomLeft" activeCell="A2" sqref="A2"/>
      <selection pane="bottomRight" activeCell="A101" sqref="A101"/>
    </sheetView>
  </sheetViews>
  <sheetFormatPr defaultRowHeight="15" x14ac:dyDescent="0.25"/>
  <cols>
    <col min="1" max="1" width="18.7109375" style="151" bestFit="1" customWidth="1"/>
    <col min="2" max="2" width="52" style="151" bestFit="1" customWidth="1"/>
    <col min="3" max="3" width="7.42578125" style="151" bestFit="1" customWidth="1"/>
    <col min="4" max="16384" width="9.140625" style="151"/>
  </cols>
  <sheetData>
    <row r="1" spans="1:14" x14ac:dyDescent="0.25">
      <c r="A1" s="151" t="s">
        <v>125</v>
      </c>
      <c r="B1" s="151" t="s">
        <v>179</v>
      </c>
      <c r="C1" s="151" t="s">
        <v>201</v>
      </c>
      <c r="D1" s="151" t="s">
        <v>180</v>
      </c>
      <c r="E1" t="s">
        <v>118</v>
      </c>
      <c r="F1" t="s">
        <v>119</v>
      </c>
      <c r="G1" t="s">
        <v>46</v>
      </c>
      <c r="H1" t="s">
        <v>115</v>
      </c>
      <c r="I1" t="s">
        <v>116</v>
      </c>
      <c r="J1" t="s">
        <v>117</v>
      </c>
      <c r="K1" t="s">
        <v>238</v>
      </c>
      <c r="L1" t="s">
        <v>120</v>
      </c>
      <c r="M1" t="s">
        <v>121</v>
      </c>
    </row>
    <row r="2" spans="1:14" x14ac:dyDescent="0.25">
      <c r="A2" s="152">
        <v>202100080</v>
      </c>
      <c r="B2" s="153" t="s">
        <v>104</v>
      </c>
      <c r="C2" s="153">
        <v>5</v>
      </c>
      <c r="D2" s="154">
        <v>4</v>
      </c>
      <c r="J2" s="151">
        <v>1</v>
      </c>
      <c r="M2" s="153">
        <f t="shared" ref="M2:M33" si="0">SUM(E2:L2)</f>
        <v>1</v>
      </c>
      <c r="N2" s="153">
        <f>IF(A2=A1,1,0)</f>
        <v>0</v>
      </c>
    </row>
    <row r="3" spans="1:14" x14ac:dyDescent="0.25">
      <c r="A3" s="152">
        <v>201400103</v>
      </c>
      <c r="B3" s="153" t="s">
        <v>60</v>
      </c>
      <c r="C3" s="153">
        <v>5</v>
      </c>
      <c r="D3" s="154">
        <v>1</v>
      </c>
      <c r="F3" s="151">
        <v>1</v>
      </c>
      <c r="J3" s="151">
        <v>1</v>
      </c>
      <c r="K3" s="151">
        <v>1</v>
      </c>
      <c r="M3" s="153">
        <f t="shared" si="0"/>
        <v>3</v>
      </c>
      <c r="N3" s="153">
        <f t="shared" ref="N3:N66" si="1">IF(A3=A2,1,0)</f>
        <v>0</v>
      </c>
    </row>
    <row r="4" spans="1:14" x14ac:dyDescent="0.25">
      <c r="A4" s="151">
        <v>202001392</v>
      </c>
      <c r="B4" s="153" t="s">
        <v>91</v>
      </c>
      <c r="C4" s="153">
        <v>5</v>
      </c>
      <c r="D4" s="155">
        <v>3</v>
      </c>
      <c r="H4" s="151">
        <v>1</v>
      </c>
      <c r="M4" s="153">
        <f t="shared" si="0"/>
        <v>1</v>
      </c>
      <c r="N4" s="153">
        <f t="shared" si="1"/>
        <v>0</v>
      </c>
    </row>
    <row r="5" spans="1:14" x14ac:dyDescent="0.25">
      <c r="A5" s="152">
        <v>202100228</v>
      </c>
      <c r="B5" s="153" t="s">
        <v>150</v>
      </c>
      <c r="C5" s="153">
        <v>5</v>
      </c>
      <c r="D5" s="154">
        <v>4</v>
      </c>
      <c r="F5" s="151">
        <v>1</v>
      </c>
      <c r="H5" s="151">
        <v>1</v>
      </c>
      <c r="I5" s="151">
        <v>1</v>
      </c>
      <c r="M5" s="153">
        <f t="shared" si="0"/>
        <v>3</v>
      </c>
      <c r="N5" s="153">
        <f t="shared" si="1"/>
        <v>0</v>
      </c>
    </row>
    <row r="6" spans="1:14" x14ac:dyDescent="0.25">
      <c r="A6" s="151">
        <v>201500518</v>
      </c>
      <c r="B6" s="153" t="s">
        <v>216</v>
      </c>
      <c r="C6" s="153">
        <v>5</v>
      </c>
      <c r="D6" s="155">
        <v>3</v>
      </c>
      <c r="K6" s="151">
        <v>1</v>
      </c>
      <c r="M6" s="153">
        <f t="shared" si="0"/>
        <v>1</v>
      </c>
      <c r="N6" s="153">
        <f t="shared" si="1"/>
        <v>0</v>
      </c>
    </row>
    <row r="7" spans="1:14" x14ac:dyDescent="0.25">
      <c r="A7" s="151">
        <v>191158500</v>
      </c>
      <c r="B7" s="153" t="s">
        <v>106</v>
      </c>
      <c r="C7" s="153">
        <v>5</v>
      </c>
      <c r="D7" s="154" t="s">
        <v>155</v>
      </c>
      <c r="L7" s="151">
        <v>1</v>
      </c>
      <c r="M7" s="153">
        <f t="shared" si="0"/>
        <v>1</v>
      </c>
      <c r="N7" s="153">
        <f t="shared" si="1"/>
        <v>0</v>
      </c>
    </row>
    <row r="8" spans="1:14" x14ac:dyDescent="0.25">
      <c r="A8" s="152">
        <v>201500024</v>
      </c>
      <c r="B8" s="153" t="s">
        <v>32</v>
      </c>
      <c r="C8" s="153">
        <v>5</v>
      </c>
      <c r="D8" s="154">
        <v>2</v>
      </c>
      <c r="G8" s="151">
        <v>1</v>
      </c>
      <c r="H8" s="151">
        <v>1</v>
      </c>
      <c r="J8" s="151">
        <v>1</v>
      </c>
      <c r="M8" s="153">
        <f t="shared" si="0"/>
        <v>3</v>
      </c>
      <c r="N8" s="153">
        <f t="shared" si="1"/>
        <v>0</v>
      </c>
    </row>
    <row r="9" spans="1:14" x14ac:dyDescent="0.25">
      <c r="A9" s="152">
        <v>201900091</v>
      </c>
      <c r="B9" s="153" t="s">
        <v>49</v>
      </c>
      <c r="C9" s="153">
        <v>5</v>
      </c>
      <c r="D9" s="154">
        <v>2</v>
      </c>
      <c r="E9" s="151">
        <v>1</v>
      </c>
      <c r="F9" s="151">
        <v>1</v>
      </c>
      <c r="G9" s="151">
        <v>1</v>
      </c>
      <c r="H9" s="151">
        <v>1</v>
      </c>
      <c r="I9" s="151">
        <v>1</v>
      </c>
      <c r="J9" s="151">
        <v>1</v>
      </c>
      <c r="M9" s="153">
        <f t="shared" si="0"/>
        <v>6</v>
      </c>
      <c r="N9" s="153">
        <f t="shared" si="1"/>
        <v>0</v>
      </c>
    </row>
    <row r="10" spans="1:14" x14ac:dyDescent="0.25">
      <c r="A10" s="152">
        <v>201800008</v>
      </c>
      <c r="B10" s="153" t="s">
        <v>161</v>
      </c>
      <c r="C10" s="153">
        <v>5</v>
      </c>
      <c r="D10" s="154">
        <v>2</v>
      </c>
      <c r="I10" s="151">
        <v>1</v>
      </c>
      <c r="M10" s="153">
        <f t="shared" si="0"/>
        <v>1</v>
      </c>
      <c r="N10" s="153">
        <f t="shared" si="1"/>
        <v>0</v>
      </c>
    </row>
    <row r="11" spans="1:14" x14ac:dyDescent="0.25">
      <c r="A11" s="152">
        <v>202000244</v>
      </c>
      <c r="B11" s="153" t="s">
        <v>50</v>
      </c>
      <c r="C11" s="153">
        <v>5</v>
      </c>
      <c r="D11" s="154">
        <v>3</v>
      </c>
      <c r="E11" s="151">
        <v>1</v>
      </c>
      <c r="G11" s="151">
        <v>1</v>
      </c>
      <c r="M11" s="153">
        <f t="shared" si="0"/>
        <v>2</v>
      </c>
      <c r="N11" s="153">
        <f t="shared" si="1"/>
        <v>0</v>
      </c>
    </row>
    <row r="12" spans="1:14" x14ac:dyDescent="0.25">
      <c r="A12" s="152">
        <v>202000030</v>
      </c>
      <c r="B12" s="153" t="s">
        <v>217</v>
      </c>
      <c r="C12" s="153">
        <v>5</v>
      </c>
      <c r="D12" s="154">
        <v>2</v>
      </c>
      <c r="K12" s="151">
        <v>1</v>
      </c>
      <c r="M12" s="153">
        <f t="shared" si="0"/>
        <v>1</v>
      </c>
      <c r="N12" s="153">
        <f t="shared" si="1"/>
        <v>0</v>
      </c>
    </row>
    <row r="13" spans="1:14" x14ac:dyDescent="0.25">
      <c r="A13" s="151">
        <v>201800102</v>
      </c>
      <c r="B13" s="153" t="s">
        <v>107</v>
      </c>
      <c r="C13" s="153">
        <v>5</v>
      </c>
      <c r="D13" s="154">
        <v>1</v>
      </c>
      <c r="L13" s="151">
        <v>1</v>
      </c>
      <c r="M13" s="153">
        <f t="shared" si="0"/>
        <v>1</v>
      </c>
      <c r="N13" s="153">
        <f t="shared" si="1"/>
        <v>0</v>
      </c>
    </row>
    <row r="14" spans="1:14" x14ac:dyDescent="0.25">
      <c r="A14" s="151">
        <v>202300225</v>
      </c>
      <c r="B14" s="153" t="s">
        <v>204</v>
      </c>
      <c r="C14" s="153">
        <v>5</v>
      </c>
      <c r="D14" s="155">
        <v>4</v>
      </c>
      <c r="E14" s="151">
        <v>1</v>
      </c>
      <c r="G14" s="151">
        <v>1</v>
      </c>
      <c r="M14" s="153">
        <f t="shared" si="0"/>
        <v>2</v>
      </c>
      <c r="N14" s="153">
        <f t="shared" si="1"/>
        <v>0</v>
      </c>
    </row>
    <row r="15" spans="1:14" x14ac:dyDescent="0.25">
      <c r="A15" s="151">
        <v>202001436</v>
      </c>
      <c r="B15" s="153" t="s">
        <v>100</v>
      </c>
      <c r="C15" s="153">
        <v>5</v>
      </c>
      <c r="D15" s="155">
        <v>3</v>
      </c>
      <c r="G15" s="151">
        <v>1</v>
      </c>
      <c r="J15" s="151">
        <v>1</v>
      </c>
      <c r="M15" s="153">
        <f t="shared" si="0"/>
        <v>2</v>
      </c>
      <c r="N15" s="153">
        <f t="shared" si="1"/>
        <v>0</v>
      </c>
    </row>
    <row r="16" spans="1:14" x14ac:dyDescent="0.25">
      <c r="A16" s="152">
        <v>201800156</v>
      </c>
      <c r="B16" s="153" t="s">
        <v>69</v>
      </c>
      <c r="C16" s="153">
        <v>5</v>
      </c>
      <c r="D16" s="154">
        <v>3</v>
      </c>
      <c r="F16" s="151">
        <v>1</v>
      </c>
      <c r="J16" s="151">
        <v>1</v>
      </c>
      <c r="M16" s="153">
        <f t="shared" si="0"/>
        <v>2</v>
      </c>
      <c r="N16" s="153">
        <f t="shared" si="1"/>
        <v>0</v>
      </c>
    </row>
    <row r="17" spans="1:14" x14ac:dyDescent="0.25">
      <c r="A17" s="152">
        <v>201200133</v>
      </c>
      <c r="B17" s="153" t="s">
        <v>61</v>
      </c>
      <c r="C17" s="153">
        <v>5</v>
      </c>
      <c r="D17" s="154">
        <v>4</v>
      </c>
      <c r="F17" s="151">
        <v>1</v>
      </c>
      <c r="J17" s="151">
        <v>1</v>
      </c>
      <c r="M17" s="153">
        <f t="shared" si="0"/>
        <v>2</v>
      </c>
      <c r="N17" s="153">
        <f t="shared" si="1"/>
        <v>0</v>
      </c>
    </row>
    <row r="18" spans="1:14" x14ac:dyDescent="0.25">
      <c r="A18" s="151">
        <v>191210720</v>
      </c>
      <c r="B18" s="153" t="s">
        <v>239</v>
      </c>
      <c r="C18" s="153">
        <v>5</v>
      </c>
      <c r="D18" s="154">
        <v>3</v>
      </c>
      <c r="J18" s="151">
        <v>1</v>
      </c>
      <c r="M18" s="153">
        <f t="shared" si="0"/>
        <v>1</v>
      </c>
      <c r="N18" s="153">
        <f t="shared" si="1"/>
        <v>0</v>
      </c>
    </row>
    <row r="19" spans="1:14" x14ac:dyDescent="0.25">
      <c r="A19" s="151">
        <v>191154740</v>
      </c>
      <c r="B19" s="153" t="s">
        <v>99</v>
      </c>
      <c r="C19" s="153">
        <v>5</v>
      </c>
      <c r="D19" s="155">
        <v>1</v>
      </c>
      <c r="J19" s="151">
        <v>1</v>
      </c>
      <c r="M19" s="153">
        <f t="shared" si="0"/>
        <v>1</v>
      </c>
      <c r="N19" s="153">
        <f t="shared" si="1"/>
        <v>0</v>
      </c>
    </row>
    <row r="20" spans="1:14" x14ac:dyDescent="0.25">
      <c r="A20" s="151">
        <v>201700365</v>
      </c>
      <c r="B20" s="153" t="s">
        <v>226</v>
      </c>
      <c r="C20" s="153">
        <v>5</v>
      </c>
      <c r="D20" s="155">
        <v>1</v>
      </c>
      <c r="K20" s="151">
        <v>1</v>
      </c>
      <c r="M20" s="153">
        <f t="shared" si="0"/>
        <v>1</v>
      </c>
      <c r="N20" s="153">
        <f t="shared" si="1"/>
        <v>0</v>
      </c>
    </row>
    <row r="21" spans="1:14" x14ac:dyDescent="0.25">
      <c r="A21" s="151">
        <v>191124310</v>
      </c>
      <c r="B21" s="153" t="s">
        <v>108</v>
      </c>
      <c r="C21" s="153">
        <v>5</v>
      </c>
      <c r="D21" s="154">
        <v>3</v>
      </c>
      <c r="L21" s="151">
        <v>1</v>
      </c>
      <c r="M21" s="153">
        <f t="shared" si="0"/>
        <v>1</v>
      </c>
      <c r="N21" s="153">
        <f t="shared" si="1"/>
        <v>0</v>
      </c>
    </row>
    <row r="22" spans="1:14" x14ac:dyDescent="0.25">
      <c r="A22" s="152">
        <v>201200145</v>
      </c>
      <c r="B22" s="153" t="s">
        <v>93</v>
      </c>
      <c r="C22" s="153">
        <v>5</v>
      </c>
      <c r="D22" s="154">
        <v>4</v>
      </c>
      <c r="I22" s="151">
        <v>1</v>
      </c>
      <c r="M22" s="153">
        <f t="shared" si="0"/>
        <v>1</v>
      </c>
      <c r="N22" s="153">
        <f t="shared" si="1"/>
        <v>0</v>
      </c>
    </row>
    <row r="23" spans="1:14" x14ac:dyDescent="0.25">
      <c r="A23" s="151">
        <v>202300210</v>
      </c>
      <c r="B23" s="153" t="s">
        <v>207</v>
      </c>
      <c r="C23" s="153">
        <v>5</v>
      </c>
      <c r="D23" s="154" t="s">
        <v>155</v>
      </c>
      <c r="F23" s="151">
        <v>1</v>
      </c>
      <c r="M23" s="153">
        <f t="shared" si="0"/>
        <v>1</v>
      </c>
      <c r="N23" s="153">
        <f t="shared" si="1"/>
        <v>0</v>
      </c>
    </row>
    <row r="24" spans="1:14" x14ac:dyDescent="0.25">
      <c r="A24" s="152">
        <v>191121710</v>
      </c>
      <c r="B24" s="153" t="s">
        <v>39</v>
      </c>
      <c r="C24" s="153">
        <v>5</v>
      </c>
      <c r="D24" s="154" t="s">
        <v>205</v>
      </c>
      <c r="E24" s="151">
        <v>1</v>
      </c>
      <c r="F24" s="151">
        <v>1</v>
      </c>
      <c r="G24" s="151">
        <v>1</v>
      </c>
      <c r="H24" s="151">
        <v>1</v>
      </c>
      <c r="M24" s="153">
        <f t="shared" si="0"/>
        <v>4</v>
      </c>
      <c r="N24" s="153">
        <f t="shared" si="1"/>
        <v>0</v>
      </c>
    </row>
    <row r="25" spans="1:14" x14ac:dyDescent="0.25">
      <c r="A25" s="152">
        <v>191121700</v>
      </c>
      <c r="B25" s="153" t="s">
        <v>33</v>
      </c>
      <c r="C25" s="153">
        <v>5</v>
      </c>
      <c r="D25" s="154">
        <v>4</v>
      </c>
      <c r="E25" s="151">
        <v>1</v>
      </c>
      <c r="F25" s="151">
        <v>1</v>
      </c>
      <c r="G25" s="151">
        <v>1</v>
      </c>
      <c r="H25" s="151">
        <v>1</v>
      </c>
      <c r="M25" s="153">
        <f t="shared" si="0"/>
        <v>4</v>
      </c>
      <c r="N25" s="153">
        <f t="shared" si="1"/>
        <v>0</v>
      </c>
    </row>
    <row r="26" spans="1:14" x14ac:dyDescent="0.25">
      <c r="A26" s="151">
        <v>191154731</v>
      </c>
      <c r="B26" s="153" t="s">
        <v>51</v>
      </c>
      <c r="C26" s="153">
        <v>5</v>
      </c>
      <c r="D26" s="154">
        <v>4</v>
      </c>
      <c r="E26" s="151">
        <v>1</v>
      </c>
      <c r="G26" s="151">
        <v>1</v>
      </c>
      <c r="J26" s="151">
        <v>1</v>
      </c>
      <c r="M26" s="153">
        <f t="shared" si="0"/>
        <v>3</v>
      </c>
      <c r="N26" s="153">
        <f t="shared" si="1"/>
        <v>0</v>
      </c>
    </row>
    <row r="27" spans="1:14" x14ac:dyDescent="0.25">
      <c r="A27" s="152">
        <v>202200127</v>
      </c>
      <c r="B27" s="153" t="s">
        <v>127</v>
      </c>
      <c r="C27" s="153">
        <v>5</v>
      </c>
      <c r="D27" s="154">
        <v>2</v>
      </c>
      <c r="E27" s="151">
        <v>1</v>
      </c>
      <c r="F27" s="151">
        <v>1</v>
      </c>
      <c r="G27" s="151">
        <v>1</v>
      </c>
      <c r="H27" s="151">
        <v>1</v>
      </c>
      <c r="M27" s="153">
        <f t="shared" si="0"/>
        <v>4</v>
      </c>
      <c r="N27" s="153">
        <f t="shared" si="1"/>
        <v>0</v>
      </c>
    </row>
    <row r="28" spans="1:14" x14ac:dyDescent="0.25">
      <c r="A28" s="152">
        <v>201700173</v>
      </c>
      <c r="B28" s="153" t="s">
        <v>56</v>
      </c>
      <c r="C28" s="153">
        <v>5</v>
      </c>
      <c r="D28" s="154">
        <v>4</v>
      </c>
      <c r="E28" s="151">
        <v>1</v>
      </c>
      <c r="M28" s="153">
        <f t="shared" si="0"/>
        <v>1</v>
      </c>
      <c r="N28" s="153">
        <f t="shared" si="1"/>
        <v>0</v>
      </c>
    </row>
    <row r="29" spans="1:14" x14ac:dyDescent="0.25">
      <c r="A29" s="151">
        <v>202200104</v>
      </c>
      <c r="B29" s="153" t="s">
        <v>128</v>
      </c>
      <c r="C29" s="153">
        <v>5</v>
      </c>
      <c r="D29" s="154">
        <v>2</v>
      </c>
      <c r="H29" s="151">
        <v>1</v>
      </c>
      <c r="I29" s="151">
        <v>1</v>
      </c>
      <c r="J29" s="151">
        <v>1</v>
      </c>
      <c r="M29" s="153">
        <f t="shared" si="0"/>
        <v>3</v>
      </c>
      <c r="N29" s="153">
        <f t="shared" si="1"/>
        <v>0</v>
      </c>
    </row>
    <row r="30" spans="1:14" x14ac:dyDescent="0.25">
      <c r="A30" s="152">
        <v>201400244</v>
      </c>
      <c r="B30" s="153" t="s">
        <v>70</v>
      </c>
      <c r="C30" s="153">
        <v>5</v>
      </c>
      <c r="D30" s="154">
        <v>2</v>
      </c>
      <c r="F30" s="151">
        <v>1</v>
      </c>
      <c r="M30" s="153">
        <f t="shared" si="0"/>
        <v>1</v>
      </c>
      <c r="N30" s="153">
        <f t="shared" si="1"/>
        <v>0</v>
      </c>
    </row>
    <row r="31" spans="1:14" x14ac:dyDescent="0.25">
      <c r="A31" s="152">
        <v>202100128</v>
      </c>
      <c r="B31" s="153" t="s">
        <v>71</v>
      </c>
      <c r="C31" s="153">
        <v>5</v>
      </c>
      <c r="D31" s="154">
        <v>3</v>
      </c>
      <c r="F31" s="151">
        <v>1</v>
      </c>
      <c r="M31" s="153">
        <f t="shared" si="0"/>
        <v>1</v>
      </c>
      <c r="N31" s="153">
        <f t="shared" si="1"/>
        <v>0</v>
      </c>
    </row>
    <row r="32" spans="1:14" x14ac:dyDescent="0.25">
      <c r="A32" s="152">
        <v>201500235</v>
      </c>
      <c r="B32" s="153" t="s">
        <v>52</v>
      </c>
      <c r="C32" s="153">
        <v>5</v>
      </c>
      <c r="D32" s="154">
        <v>3</v>
      </c>
      <c r="E32" s="151">
        <v>1</v>
      </c>
      <c r="G32" s="151">
        <v>1</v>
      </c>
      <c r="I32" s="151">
        <v>1</v>
      </c>
      <c r="M32" s="153">
        <f t="shared" si="0"/>
        <v>3</v>
      </c>
      <c r="N32" s="153">
        <f t="shared" si="1"/>
        <v>0</v>
      </c>
    </row>
    <row r="33" spans="1:14" x14ac:dyDescent="0.25">
      <c r="A33" s="152">
        <v>202000040</v>
      </c>
      <c r="B33" s="153" t="s">
        <v>211</v>
      </c>
      <c r="C33" s="153">
        <v>5</v>
      </c>
      <c r="D33" s="154">
        <v>4</v>
      </c>
      <c r="J33" s="151">
        <v>1</v>
      </c>
      <c r="M33" s="153">
        <f t="shared" si="0"/>
        <v>1</v>
      </c>
      <c r="N33" s="153">
        <f t="shared" si="1"/>
        <v>0</v>
      </c>
    </row>
    <row r="34" spans="1:14" x14ac:dyDescent="0.25">
      <c r="A34" s="152">
        <v>191124720</v>
      </c>
      <c r="B34" s="153" t="s">
        <v>63</v>
      </c>
      <c r="C34" s="153">
        <v>5</v>
      </c>
      <c r="D34" s="154">
        <v>3</v>
      </c>
      <c r="F34" s="151">
        <v>1</v>
      </c>
      <c r="K34" s="151">
        <v>1</v>
      </c>
      <c r="M34" s="153">
        <f t="shared" ref="M34:M65" si="2">SUM(E34:L34)</f>
        <v>2</v>
      </c>
      <c r="N34" s="153">
        <f t="shared" si="1"/>
        <v>0</v>
      </c>
    </row>
    <row r="35" spans="1:14" x14ac:dyDescent="0.25">
      <c r="A35" s="151">
        <v>191131360</v>
      </c>
      <c r="B35" s="153" t="s">
        <v>181</v>
      </c>
      <c r="C35" s="153">
        <v>5</v>
      </c>
      <c r="D35" s="155">
        <v>3</v>
      </c>
      <c r="F35" s="151">
        <v>1</v>
      </c>
      <c r="H35" s="151">
        <v>1</v>
      </c>
      <c r="J35" s="151">
        <v>1</v>
      </c>
      <c r="M35" s="153">
        <f t="shared" si="2"/>
        <v>3</v>
      </c>
      <c r="N35" s="153">
        <f t="shared" si="1"/>
        <v>0</v>
      </c>
    </row>
    <row r="36" spans="1:14" x14ac:dyDescent="0.25">
      <c r="A36" s="152">
        <v>191121720</v>
      </c>
      <c r="B36" s="153" t="s">
        <v>62</v>
      </c>
      <c r="C36" s="153">
        <v>5</v>
      </c>
      <c r="D36" s="154" t="s">
        <v>205</v>
      </c>
      <c r="F36" s="151">
        <v>1</v>
      </c>
      <c r="H36" s="151">
        <v>1</v>
      </c>
      <c r="I36" s="151">
        <v>1</v>
      </c>
      <c r="J36" s="151">
        <v>1</v>
      </c>
      <c r="M36" s="153">
        <f t="shared" si="2"/>
        <v>4</v>
      </c>
      <c r="N36" s="153">
        <f t="shared" si="1"/>
        <v>0</v>
      </c>
    </row>
    <row r="37" spans="1:14" x14ac:dyDescent="0.25">
      <c r="A37" s="152">
        <v>202300256</v>
      </c>
      <c r="B37" s="153" t="s">
        <v>171</v>
      </c>
      <c r="C37" s="153">
        <v>5</v>
      </c>
      <c r="D37" s="154">
        <v>3</v>
      </c>
      <c r="J37" s="151">
        <v>1</v>
      </c>
      <c r="M37" s="153">
        <f t="shared" si="2"/>
        <v>1</v>
      </c>
      <c r="N37" s="153">
        <f t="shared" si="1"/>
        <v>0</v>
      </c>
    </row>
    <row r="38" spans="1:14" x14ac:dyDescent="0.25">
      <c r="A38" s="151">
        <v>202400341</v>
      </c>
      <c r="B38" s="153" t="s">
        <v>218</v>
      </c>
      <c r="C38" s="153">
        <v>5</v>
      </c>
      <c r="D38" s="155">
        <v>2</v>
      </c>
      <c r="K38" s="151">
        <v>1</v>
      </c>
      <c r="M38" s="153">
        <f t="shared" si="2"/>
        <v>1</v>
      </c>
      <c r="N38" s="153">
        <f t="shared" si="1"/>
        <v>0</v>
      </c>
    </row>
    <row r="39" spans="1:14" x14ac:dyDescent="0.25">
      <c r="A39" s="151">
        <v>201000159</v>
      </c>
      <c r="B39" s="153" t="s">
        <v>146</v>
      </c>
      <c r="C39" s="153">
        <v>5</v>
      </c>
      <c r="D39" s="155">
        <v>3</v>
      </c>
      <c r="F39" s="151">
        <v>1</v>
      </c>
      <c r="M39" s="153">
        <f t="shared" si="2"/>
        <v>1</v>
      </c>
      <c r="N39" s="153">
        <f t="shared" si="1"/>
        <v>0</v>
      </c>
    </row>
    <row r="40" spans="1:14" x14ac:dyDescent="0.25">
      <c r="A40" s="151">
        <v>201500344</v>
      </c>
      <c r="B40" s="153" t="s">
        <v>40</v>
      </c>
      <c r="C40" s="153">
        <v>5</v>
      </c>
      <c r="D40" s="155" t="s">
        <v>210</v>
      </c>
      <c r="H40" s="151">
        <v>1</v>
      </c>
      <c r="M40" s="153">
        <f t="shared" si="2"/>
        <v>1</v>
      </c>
      <c r="N40" s="153">
        <f t="shared" si="1"/>
        <v>0</v>
      </c>
    </row>
    <row r="41" spans="1:14" x14ac:dyDescent="0.25">
      <c r="A41" s="151">
        <v>201700026</v>
      </c>
      <c r="B41" s="153" t="s">
        <v>227</v>
      </c>
      <c r="C41" s="153">
        <v>5</v>
      </c>
      <c r="D41" s="155">
        <v>2</v>
      </c>
      <c r="K41" s="151">
        <v>1</v>
      </c>
      <c r="M41" s="153">
        <f t="shared" si="2"/>
        <v>1</v>
      </c>
      <c r="N41" s="153">
        <f t="shared" si="1"/>
        <v>0</v>
      </c>
    </row>
    <row r="42" spans="1:14" x14ac:dyDescent="0.25">
      <c r="A42" s="151">
        <v>201600019</v>
      </c>
      <c r="B42" s="153" t="s">
        <v>81</v>
      </c>
      <c r="C42" s="153">
        <v>5</v>
      </c>
      <c r="D42" s="154">
        <v>1</v>
      </c>
      <c r="G42" s="151">
        <v>1</v>
      </c>
      <c r="M42" s="153">
        <f t="shared" si="2"/>
        <v>1</v>
      </c>
      <c r="N42" s="153">
        <f t="shared" si="1"/>
        <v>0</v>
      </c>
    </row>
    <row r="43" spans="1:14" x14ac:dyDescent="0.25">
      <c r="A43" s="151">
        <v>201700023</v>
      </c>
      <c r="B43" s="153" t="s">
        <v>85</v>
      </c>
      <c r="C43" s="153">
        <v>5</v>
      </c>
      <c r="D43" s="154">
        <v>2</v>
      </c>
      <c r="G43" s="151">
        <v>1</v>
      </c>
      <c r="M43" s="153">
        <f t="shared" si="2"/>
        <v>1</v>
      </c>
      <c r="N43" s="153">
        <f t="shared" si="1"/>
        <v>0</v>
      </c>
    </row>
    <row r="44" spans="1:14" x14ac:dyDescent="0.25">
      <c r="A44" s="152">
        <v>201600252</v>
      </c>
      <c r="B44" s="153" t="s">
        <v>86</v>
      </c>
      <c r="C44" s="153">
        <v>5</v>
      </c>
      <c r="D44" s="154">
        <v>3</v>
      </c>
      <c r="G44" s="151">
        <v>1</v>
      </c>
      <c r="M44" s="153">
        <f t="shared" si="2"/>
        <v>1</v>
      </c>
      <c r="N44" s="153">
        <f t="shared" si="1"/>
        <v>0</v>
      </c>
    </row>
    <row r="45" spans="1:14" x14ac:dyDescent="0.25">
      <c r="A45" s="152">
        <v>202400343</v>
      </c>
      <c r="B45" s="153" t="s">
        <v>228</v>
      </c>
      <c r="C45" s="153">
        <v>5</v>
      </c>
      <c r="D45" s="154">
        <v>2</v>
      </c>
      <c r="K45" s="151">
        <v>1</v>
      </c>
      <c r="M45" s="153">
        <f t="shared" si="2"/>
        <v>1</v>
      </c>
      <c r="N45" s="153">
        <f t="shared" si="1"/>
        <v>0</v>
      </c>
    </row>
    <row r="46" spans="1:14" x14ac:dyDescent="0.25">
      <c r="A46" s="152">
        <v>201600019</v>
      </c>
      <c r="B46" s="153" t="s">
        <v>219</v>
      </c>
      <c r="C46" s="153">
        <v>5</v>
      </c>
      <c r="D46" s="154">
        <v>1</v>
      </c>
      <c r="K46" s="151">
        <v>1</v>
      </c>
      <c r="M46" s="153">
        <f t="shared" si="2"/>
        <v>1</v>
      </c>
      <c r="N46" s="153">
        <f t="shared" si="1"/>
        <v>0</v>
      </c>
    </row>
    <row r="47" spans="1:14" x14ac:dyDescent="0.25">
      <c r="A47" s="152">
        <v>191157750</v>
      </c>
      <c r="B47" s="153" t="s">
        <v>34</v>
      </c>
      <c r="C47" s="153">
        <v>5</v>
      </c>
      <c r="D47" s="154">
        <v>1</v>
      </c>
      <c r="G47" s="151">
        <v>1</v>
      </c>
      <c r="H47" s="151">
        <v>1</v>
      </c>
      <c r="M47" s="153">
        <f t="shared" si="2"/>
        <v>2</v>
      </c>
      <c r="N47" s="153">
        <f t="shared" si="1"/>
        <v>0</v>
      </c>
    </row>
    <row r="48" spans="1:14" x14ac:dyDescent="0.25">
      <c r="A48" s="151">
        <v>201700294</v>
      </c>
      <c r="B48" s="153" t="s">
        <v>94</v>
      </c>
      <c r="C48" s="153">
        <v>5</v>
      </c>
      <c r="D48" s="154">
        <v>4</v>
      </c>
      <c r="I48" s="151">
        <v>1</v>
      </c>
      <c r="J48" s="151">
        <v>1</v>
      </c>
      <c r="M48" s="153">
        <f t="shared" si="2"/>
        <v>2</v>
      </c>
      <c r="N48" s="153">
        <f t="shared" si="1"/>
        <v>0</v>
      </c>
    </row>
    <row r="49" spans="1:14" x14ac:dyDescent="0.25">
      <c r="A49" s="152">
        <v>201400046</v>
      </c>
      <c r="B49" s="153" t="s">
        <v>22</v>
      </c>
      <c r="C49" s="153">
        <v>5</v>
      </c>
      <c r="D49" s="154" t="s">
        <v>210</v>
      </c>
      <c r="H49" s="151">
        <v>1</v>
      </c>
      <c r="M49" s="153">
        <f t="shared" si="2"/>
        <v>1</v>
      </c>
      <c r="N49" s="153">
        <f t="shared" si="1"/>
        <v>0</v>
      </c>
    </row>
    <row r="50" spans="1:14" x14ac:dyDescent="0.25">
      <c r="A50" s="152">
        <v>202000245</v>
      </c>
      <c r="B50" s="153" t="s">
        <v>147</v>
      </c>
      <c r="C50" s="153">
        <v>5</v>
      </c>
      <c r="D50" s="154">
        <v>1</v>
      </c>
      <c r="E50" s="151">
        <v>1</v>
      </c>
      <c r="G50" s="151">
        <v>1</v>
      </c>
      <c r="M50" s="153">
        <f t="shared" si="2"/>
        <v>2</v>
      </c>
      <c r="N50" s="153">
        <f t="shared" si="1"/>
        <v>0</v>
      </c>
    </row>
    <row r="51" spans="1:14" x14ac:dyDescent="0.25">
      <c r="A51" s="151">
        <v>201300038</v>
      </c>
      <c r="B51" s="153" t="s">
        <v>163</v>
      </c>
      <c r="C51" s="153">
        <v>5</v>
      </c>
      <c r="D51" s="154">
        <v>2</v>
      </c>
      <c r="I51" s="151">
        <v>1</v>
      </c>
      <c r="M51" s="153">
        <f t="shared" si="2"/>
        <v>1</v>
      </c>
      <c r="N51" s="153">
        <f t="shared" si="1"/>
        <v>0</v>
      </c>
    </row>
    <row r="52" spans="1:14" x14ac:dyDescent="0.25">
      <c r="A52" s="151">
        <v>201900037</v>
      </c>
      <c r="B52" s="153" t="s">
        <v>57</v>
      </c>
      <c r="C52" s="153">
        <v>5</v>
      </c>
      <c r="D52" s="154">
        <v>2</v>
      </c>
      <c r="E52" s="151">
        <v>1</v>
      </c>
      <c r="F52" s="151">
        <v>1</v>
      </c>
      <c r="H52" s="151">
        <v>1</v>
      </c>
      <c r="I52" s="151">
        <v>1</v>
      </c>
      <c r="J52" s="151">
        <v>1</v>
      </c>
      <c r="M52" s="153">
        <f t="shared" si="2"/>
        <v>5</v>
      </c>
      <c r="N52" s="153">
        <f t="shared" si="1"/>
        <v>0</v>
      </c>
    </row>
    <row r="53" spans="1:14" x14ac:dyDescent="0.25">
      <c r="A53" s="151">
        <v>201500136</v>
      </c>
      <c r="B53" s="153" t="s">
        <v>58</v>
      </c>
      <c r="C53" s="153">
        <v>5</v>
      </c>
      <c r="D53" s="154">
        <v>1</v>
      </c>
      <c r="E53" s="151">
        <v>1</v>
      </c>
      <c r="G53" s="151">
        <v>1</v>
      </c>
      <c r="H53" s="151">
        <v>1</v>
      </c>
      <c r="J53" s="151">
        <v>1</v>
      </c>
      <c r="M53" s="153">
        <f t="shared" si="2"/>
        <v>4</v>
      </c>
      <c r="N53" s="153">
        <f t="shared" si="1"/>
        <v>0</v>
      </c>
    </row>
    <row r="54" spans="1:14" x14ac:dyDescent="0.25">
      <c r="A54" s="151">
        <v>191154720</v>
      </c>
      <c r="B54" s="153" t="s">
        <v>82</v>
      </c>
      <c r="C54" s="153">
        <v>5</v>
      </c>
      <c r="D54" s="154">
        <v>2</v>
      </c>
      <c r="G54" s="151">
        <v>1</v>
      </c>
      <c r="M54" s="153">
        <f t="shared" si="2"/>
        <v>1</v>
      </c>
      <c r="N54" s="153">
        <f t="shared" si="1"/>
        <v>0</v>
      </c>
    </row>
    <row r="55" spans="1:14" x14ac:dyDescent="0.25">
      <c r="A55" s="151">
        <v>202000246</v>
      </c>
      <c r="B55" s="153" t="s">
        <v>53</v>
      </c>
      <c r="C55" s="153">
        <v>5</v>
      </c>
      <c r="D55" s="154">
        <v>4</v>
      </c>
      <c r="E55" s="151">
        <v>1</v>
      </c>
      <c r="M55" s="153">
        <f t="shared" si="2"/>
        <v>1</v>
      </c>
      <c r="N55" s="153">
        <f t="shared" si="1"/>
        <v>0</v>
      </c>
    </row>
    <row r="56" spans="1:14" x14ac:dyDescent="0.25">
      <c r="A56" s="151">
        <v>202000033</v>
      </c>
      <c r="B56" s="153" t="s">
        <v>64</v>
      </c>
      <c r="C56" s="153">
        <v>5</v>
      </c>
      <c r="D56" s="155">
        <v>3</v>
      </c>
      <c r="F56" s="151">
        <v>1</v>
      </c>
      <c r="M56" s="153">
        <f t="shared" si="2"/>
        <v>1</v>
      </c>
      <c r="N56" s="153">
        <f t="shared" si="1"/>
        <v>0</v>
      </c>
    </row>
    <row r="57" spans="1:14" x14ac:dyDescent="0.25">
      <c r="A57" s="152">
        <v>202000036</v>
      </c>
      <c r="B57" s="153" t="s">
        <v>83</v>
      </c>
      <c r="C57" s="153">
        <v>5</v>
      </c>
      <c r="D57" s="154">
        <v>4</v>
      </c>
      <c r="G57" s="151">
        <v>1</v>
      </c>
      <c r="M57" s="153">
        <f t="shared" si="2"/>
        <v>1</v>
      </c>
      <c r="N57" s="153">
        <f t="shared" si="1"/>
        <v>0</v>
      </c>
    </row>
    <row r="58" spans="1:14" x14ac:dyDescent="0.25">
      <c r="A58" s="151">
        <v>202000247</v>
      </c>
      <c r="B58" s="153" t="s">
        <v>44</v>
      </c>
      <c r="C58" s="153">
        <v>5</v>
      </c>
      <c r="D58" s="155" t="s">
        <v>155</v>
      </c>
      <c r="H58" s="151">
        <v>1</v>
      </c>
      <c r="M58" s="153">
        <f t="shared" si="2"/>
        <v>1</v>
      </c>
      <c r="N58" s="153">
        <f t="shared" si="1"/>
        <v>0</v>
      </c>
    </row>
    <row r="59" spans="1:14" x14ac:dyDescent="0.25">
      <c r="A59" s="152">
        <v>202000039</v>
      </c>
      <c r="B59" s="153" t="s">
        <v>164</v>
      </c>
      <c r="C59" s="153">
        <v>5</v>
      </c>
      <c r="D59" s="154">
        <v>4</v>
      </c>
      <c r="I59" s="151">
        <v>1</v>
      </c>
      <c r="M59" s="153">
        <f t="shared" si="2"/>
        <v>1</v>
      </c>
      <c r="N59" s="153">
        <f t="shared" si="1"/>
        <v>0</v>
      </c>
    </row>
    <row r="60" spans="1:14" x14ac:dyDescent="0.25">
      <c r="A60" s="152">
        <v>202000034</v>
      </c>
      <c r="B60" s="153" t="s">
        <v>96</v>
      </c>
      <c r="C60" s="153">
        <v>5</v>
      </c>
      <c r="D60" s="154">
        <v>2</v>
      </c>
      <c r="J60" s="151">
        <v>1</v>
      </c>
      <c r="M60" s="153">
        <f t="shared" si="2"/>
        <v>1</v>
      </c>
      <c r="N60" s="153">
        <f t="shared" si="1"/>
        <v>0</v>
      </c>
    </row>
    <row r="61" spans="1:14" x14ac:dyDescent="0.25">
      <c r="A61" s="152">
        <v>202400340</v>
      </c>
      <c r="B61" s="153" t="s">
        <v>220</v>
      </c>
      <c r="C61" s="153">
        <v>5</v>
      </c>
      <c r="D61" s="154">
        <v>1</v>
      </c>
      <c r="K61" s="151">
        <v>1</v>
      </c>
      <c r="M61" s="153">
        <f t="shared" si="2"/>
        <v>1</v>
      </c>
      <c r="N61" s="153">
        <f t="shared" si="1"/>
        <v>0</v>
      </c>
    </row>
    <row r="62" spans="1:14" x14ac:dyDescent="0.25">
      <c r="A62" s="152">
        <v>201900074</v>
      </c>
      <c r="B62" s="153" t="s">
        <v>23</v>
      </c>
      <c r="C62" s="153">
        <v>5</v>
      </c>
      <c r="D62" s="154">
        <v>1</v>
      </c>
      <c r="E62" s="151">
        <v>1</v>
      </c>
      <c r="G62" s="151">
        <v>1</v>
      </c>
      <c r="H62" s="151">
        <v>1</v>
      </c>
      <c r="J62" s="151">
        <v>1</v>
      </c>
      <c r="M62" s="153">
        <f t="shared" si="2"/>
        <v>4</v>
      </c>
      <c r="N62" s="153">
        <f t="shared" si="1"/>
        <v>0</v>
      </c>
    </row>
    <row r="63" spans="1:14" x14ac:dyDescent="0.25">
      <c r="A63" s="151">
        <v>191154340</v>
      </c>
      <c r="B63" s="153" t="s">
        <v>87</v>
      </c>
      <c r="C63" s="153">
        <v>5</v>
      </c>
      <c r="D63" s="154">
        <v>4</v>
      </c>
      <c r="E63" s="151">
        <v>1</v>
      </c>
      <c r="G63" s="151">
        <v>1</v>
      </c>
      <c r="M63" s="153">
        <f t="shared" si="2"/>
        <v>2</v>
      </c>
      <c r="N63" s="153">
        <f t="shared" si="1"/>
        <v>0</v>
      </c>
    </row>
    <row r="64" spans="1:14" x14ac:dyDescent="0.25">
      <c r="A64" s="151">
        <v>192850730</v>
      </c>
      <c r="B64" s="153" t="s">
        <v>72</v>
      </c>
      <c r="C64" s="153">
        <v>5</v>
      </c>
      <c r="D64" s="154">
        <v>1</v>
      </c>
      <c r="F64" s="151">
        <v>1</v>
      </c>
      <c r="M64" s="153">
        <f t="shared" si="2"/>
        <v>1</v>
      </c>
      <c r="N64" s="153">
        <f t="shared" si="1"/>
        <v>0</v>
      </c>
    </row>
    <row r="65" spans="1:14" x14ac:dyDescent="0.25">
      <c r="A65" s="151">
        <v>201400194</v>
      </c>
      <c r="B65" s="153" t="s">
        <v>152</v>
      </c>
      <c r="C65" s="153">
        <v>5</v>
      </c>
      <c r="D65" s="154">
        <v>3</v>
      </c>
      <c r="G65" s="151">
        <v>1</v>
      </c>
      <c r="M65" s="153">
        <f t="shared" si="2"/>
        <v>1</v>
      </c>
      <c r="N65" s="153">
        <f t="shared" si="1"/>
        <v>0</v>
      </c>
    </row>
    <row r="66" spans="1:14" x14ac:dyDescent="0.25">
      <c r="A66" s="152">
        <v>191150480</v>
      </c>
      <c r="B66" s="153" t="s">
        <v>97</v>
      </c>
      <c r="C66" s="153">
        <v>5</v>
      </c>
      <c r="D66" s="154">
        <v>3</v>
      </c>
      <c r="J66" s="151">
        <v>1</v>
      </c>
      <c r="M66" s="153">
        <f t="shared" ref="M66:M97" si="3">SUM(E66:L66)</f>
        <v>1</v>
      </c>
      <c r="N66" s="153">
        <f t="shared" si="1"/>
        <v>0</v>
      </c>
    </row>
    <row r="67" spans="1:14" x14ac:dyDescent="0.25">
      <c r="A67" s="151">
        <v>202200266</v>
      </c>
      <c r="B67" s="153" t="s">
        <v>208</v>
      </c>
      <c r="C67" s="153">
        <v>5</v>
      </c>
      <c r="D67" s="155">
        <v>2</v>
      </c>
      <c r="G67" s="151">
        <v>1</v>
      </c>
      <c r="M67" s="153">
        <f t="shared" si="3"/>
        <v>1</v>
      </c>
      <c r="N67" s="153">
        <f t="shared" ref="N67:N122" si="4">IF(A67=A66,1,0)</f>
        <v>0</v>
      </c>
    </row>
    <row r="68" spans="1:14" x14ac:dyDescent="0.25">
      <c r="A68" s="152">
        <v>201700071</v>
      </c>
      <c r="B68" s="153" t="s">
        <v>101</v>
      </c>
      <c r="C68" s="153">
        <v>5</v>
      </c>
      <c r="D68" s="154">
        <v>4</v>
      </c>
      <c r="J68" s="151">
        <v>1</v>
      </c>
      <c r="M68" s="153">
        <f t="shared" si="3"/>
        <v>1</v>
      </c>
      <c r="N68" s="153">
        <f t="shared" si="4"/>
        <v>0</v>
      </c>
    </row>
    <row r="69" spans="1:14" x14ac:dyDescent="0.25">
      <c r="A69" s="152">
        <v>202200103</v>
      </c>
      <c r="B69" s="153" t="s">
        <v>105</v>
      </c>
      <c r="C69" s="153">
        <v>5</v>
      </c>
      <c r="D69" s="154">
        <v>1</v>
      </c>
      <c r="J69" s="151">
        <v>1</v>
      </c>
      <c r="M69" s="153">
        <f t="shared" si="3"/>
        <v>1</v>
      </c>
      <c r="N69" s="153">
        <f t="shared" si="4"/>
        <v>0</v>
      </c>
    </row>
    <row r="70" spans="1:14" x14ac:dyDescent="0.25">
      <c r="A70" s="152">
        <v>201200167</v>
      </c>
      <c r="B70" s="153" t="s">
        <v>102</v>
      </c>
      <c r="C70" s="153">
        <v>5</v>
      </c>
      <c r="D70" s="154">
        <v>1</v>
      </c>
      <c r="J70" s="151">
        <v>1</v>
      </c>
      <c r="M70" s="153">
        <f t="shared" si="3"/>
        <v>1</v>
      </c>
      <c r="N70" s="153">
        <f t="shared" si="4"/>
        <v>0</v>
      </c>
    </row>
    <row r="71" spans="1:14" x14ac:dyDescent="0.25">
      <c r="A71" s="151">
        <v>202000032</v>
      </c>
      <c r="B71" s="153" t="s">
        <v>221</v>
      </c>
      <c r="C71" s="153">
        <v>5</v>
      </c>
      <c r="D71" s="155">
        <v>1</v>
      </c>
      <c r="K71" s="151">
        <v>1</v>
      </c>
      <c r="M71" s="153">
        <f t="shared" si="3"/>
        <v>1</v>
      </c>
      <c r="N71" s="153">
        <f t="shared" si="4"/>
        <v>0</v>
      </c>
    </row>
    <row r="72" spans="1:14" x14ac:dyDescent="0.25">
      <c r="A72" s="152">
        <v>201800034</v>
      </c>
      <c r="B72" s="153" t="s">
        <v>166</v>
      </c>
      <c r="C72" s="153">
        <v>5</v>
      </c>
      <c r="D72" s="154">
        <v>4</v>
      </c>
      <c r="I72" s="151">
        <v>1</v>
      </c>
      <c r="M72" s="153">
        <f t="shared" si="3"/>
        <v>1</v>
      </c>
      <c r="N72" s="153">
        <f t="shared" si="4"/>
        <v>0</v>
      </c>
    </row>
    <row r="73" spans="1:14" x14ac:dyDescent="0.25">
      <c r="A73" s="151">
        <v>202400400</v>
      </c>
      <c r="B73" s="153" t="s">
        <v>73</v>
      </c>
      <c r="C73" s="153">
        <v>5</v>
      </c>
      <c r="D73" s="154">
        <v>1</v>
      </c>
      <c r="F73" s="151">
        <v>1</v>
      </c>
      <c r="J73" s="151">
        <v>1</v>
      </c>
      <c r="M73" s="153">
        <f t="shared" si="3"/>
        <v>2</v>
      </c>
      <c r="N73" s="153">
        <f t="shared" si="4"/>
        <v>0</v>
      </c>
    </row>
    <row r="74" spans="1:14" x14ac:dyDescent="0.25">
      <c r="A74" s="152">
        <v>192850960</v>
      </c>
      <c r="B74" s="153" t="s">
        <v>109</v>
      </c>
      <c r="C74" s="153">
        <v>5</v>
      </c>
      <c r="D74" s="154">
        <v>3</v>
      </c>
      <c r="L74" s="151">
        <v>1</v>
      </c>
      <c r="M74" s="153">
        <f t="shared" si="3"/>
        <v>1</v>
      </c>
      <c r="N74" s="153">
        <f t="shared" si="4"/>
        <v>0</v>
      </c>
    </row>
    <row r="75" spans="1:14" x14ac:dyDescent="0.25">
      <c r="A75" s="152">
        <v>201700075</v>
      </c>
      <c r="B75" s="153" t="s">
        <v>229</v>
      </c>
      <c r="C75" s="153">
        <v>5</v>
      </c>
      <c r="D75" s="154">
        <v>1</v>
      </c>
      <c r="K75" s="151">
        <v>1</v>
      </c>
      <c r="M75" s="153">
        <f t="shared" si="3"/>
        <v>1</v>
      </c>
      <c r="N75" s="153">
        <f t="shared" si="4"/>
        <v>0</v>
      </c>
    </row>
    <row r="76" spans="1:14" x14ac:dyDescent="0.25">
      <c r="A76" s="152">
        <v>202300338</v>
      </c>
      <c r="B76" s="153" t="s">
        <v>212</v>
      </c>
      <c r="C76" s="153">
        <v>5</v>
      </c>
      <c r="D76" s="154">
        <v>4</v>
      </c>
      <c r="L76" s="151">
        <v>1</v>
      </c>
      <c r="M76" s="153">
        <f t="shared" si="3"/>
        <v>1</v>
      </c>
      <c r="N76" s="153">
        <f t="shared" si="4"/>
        <v>0</v>
      </c>
    </row>
    <row r="77" spans="1:14" x14ac:dyDescent="0.25">
      <c r="A77" s="152">
        <v>191137400</v>
      </c>
      <c r="B77" s="153" t="s">
        <v>25</v>
      </c>
      <c r="C77" s="153">
        <v>5</v>
      </c>
      <c r="D77" s="154">
        <v>2</v>
      </c>
      <c r="F77" s="151">
        <v>1</v>
      </c>
      <c r="H77" s="151">
        <v>1</v>
      </c>
      <c r="K77" s="151">
        <v>1</v>
      </c>
      <c r="M77" s="153">
        <f t="shared" si="3"/>
        <v>3</v>
      </c>
      <c r="N77" s="153">
        <f t="shared" si="4"/>
        <v>0</v>
      </c>
    </row>
    <row r="78" spans="1:14" x14ac:dyDescent="0.25">
      <c r="A78" s="152">
        <v>191127520</v>
      </c>
      <c r="B78" s="153" t="s">
        <v>74</v>
      </c>
      <c r="C78" s="153">
        <v>5</v>
      </c>
      <c r="D78" s="154">
        <v>4</v>
      </c>
      <c r="F78" s="151">
        <v>1</v>
      </c>
      <c r="J78" s="151">
        <v>1</v>
      </c>
      <c r="M78" s="153">
        <f t="shared" si="3"/>
        <v>2</v>
      </c>
      <c r="N78" s="153">
        <f t="shared" si="4"/>
        <v>0</v>
      </c>
    </row>
    <row r="79" spans="1:14" x14ac:dyDescent="0.25">
      <c r="A79" s="152">
        <v>202000256</v>
      </c>
      <c r="B79" s="153" t="s">
        <v>41</v>
      </c>
      <c r="C79" s="153">
        <v>5</v>
      </c>
      <c r="D79" s="154">
        <v>3</v>
      </c>
      <c r="H79" s="151">
        <v>1</v>
      </c>
      <c r="M79" s="153">
        <f t="shared" si="3"/>
        <v>1</v>
      </c>
      <c r="N79" s="153">
        <f t="shared" si="4"/>
        <v>0</v>
      </c>
    </row>
    <row r="80" spans="1:14" x14ac:dyDescent="0.25">
      <c r="A80" s="152">
        <v>191102010</v>
      </c>
      <c r="B80" s="153" t="s">
        <v>75</v>
      </c>
      <c r="C80" s="153">
        <v>5</v>
      </c>
      <c r="D80" s="154">
        <v>4</v>
      </c>
      <c r="F80" s="151">
        <v>1</v>
      </c>
      <c r="I80" s="151">
        <v>1</v>
      </c>
      <c r="K80" s="151">
        <v>1</v>
      </c>
      <c r="M80" s="153">
        <f t="shared" si="3"/>
        <v>3</v>
      </c>
      <c r="N80" s="153">
        <f t="shared" si="4"/>
        <v>0</v>
      </c>
    </row>
    <row r="81" spans="1:14" x14ac:dyDescent="0.25">
      <c r="A81" s="152">
        <v>201400037</v>
      </c>
      <c r="B81" s="153" t="s">
        <v>24</v>
      </c>
      <c r="C81" s="153">
        <v>5</v>
      </c>
      <c r="D81" s="154">
        <v>3</v>
      </c>
      <c r="E81" s="151">
        <v>1</v>
      </c>
      <c r="G81" s="151">
        <v>1</v>
      </c>
      <c r="H81" s="151">
        <v>1</v>
      </c>
      <c r="J81" s="151">
        <v>1</v>
      </c>
      <c r="M81" s="153">
        <f t="shared" si="3"/>
        <v>4</v>
      </c>
      <c r="N81" s="153">
        <f t="shared" si="4"/>
        <v>0</v>
      </c>
    </row>
    <row r="82" spans="1:14" x14ac:dyDescent="0.25">
      <c r="A82" s="151">
        <v>201900097</v>
      </c>
      <c r="B82" s="153" t="s">
        <v>30</v>
      </c>
      <c r="C82" s="153">
        <v>5</v>
      </c>
      <c r="D82" s="155">
        <v>3</v>
      </c>
      <c r="E82" s="151">
        <v>1</v>
      </c>
      <c r="F82" s="151">
        <v>1</v>
      </c>
      <c r="H82" s="151">
        <v>1</v>
      </c>
      <c r="K82" s="151">
        <v>1</v>
      </c>
      <c r="M82" s="153">
        <f t="shared" si="3"/>
        <v>4</v>
      </c>
      <c r="N82" s="153">
        <f t="shared" si="4"/>
        <v>0</v>
      </c>
    </row>
    <row r="83" spans="1:14" x14ac:dyDescent="0.25">
      <c r="A83" s="152">
        <v>201200146</v>
      </c>
      <c r="B83" s="153" t="s">
        <v>65</v>
      </c>
      <c r="C83" s="153">
        <v>5</v>
      </c>
      <c r="D83" s="154">
        <v>1</v>
      </c>
      <c r="F83" s="151">
        <v>1</v>
      </c>
      <c r="I83" s="151">
        <v>1</v>
      </c>
      <c r="K83" s="151">
        <v>1</v>
      </c>
      <c r="M83" s="153">
        <f t="shared" si="3"/>
        <v>3</v>
      </c>
      <c r="N83" s="153">
        <f t="shared" si="4"/>
        <v>0</v>
      </c>
    </row>
    <row r="84" spans="1:14" x14ac:dyDescent="0.25">
      <c r="A84" s="152">
        <v>191102041</v>
      </c>
      <c r="B84" s="153" t="s">
        <v>66</v>
      </c>
      <c r="C84" s="153">
        <v>5</v>
      </c>
      <c r="D84" s="154">
        <v>2</v>
      </c>
      <c r="F84" s="151">
        <v>1</v>
      </c>
      <c r="I84" s="151">
        <v>1</v>
      </c>
      <c r="K84" s="151">
        <v>1</v>
      </c>
      <c r="M84" s="153">
        <f t="shared" si="3"/>
        <v>3</v>
      </c>
      <c r="N84" s="153">
        <f t="shared" si="4"/>
        <v>0</v>
      </c>
    </row>
    <row r="85" spans="1:14" x14ac:dyDescent="0.25">
      <c r="A85" s="152">
        <v>202300102</v>
      </c>
      <c r="B85" s="153" t="s">
        <v>172</v>
      </c>
      <c r="C85" s="153">
        <v>5</v>
      </c>
      <c r="D85" s="154">
        <v>2</v>
      </c>
      <c r="J85" s="151">
        <v>1</v>
      </c>
      <c r="M85" s="153">
        <f t="shared" si="3"/>
        <v>1</v>
      </c>
      <c r="N85" s="153">
        <f t="shared" si="4"/>
        <v>0</v>
      </c>
    </row>
    <row r="86" spans="1:14" x14ac:dyDescent="0.25">
      <c r="A86" s="152">
        <v>201600018</v>
      </c>
      <c r="B86" s="153" t="s">
        <v>67</v>
      </c>
      <c r="C86" s="153">
        <v>5</v>
      </c>
      <c r="D86" s="154">
        <v>1</v>
      </c>
      <c r="F86" s="151">
        <v>1</v>
      </c>
      <c r="M86" s="153">
        <f t="shared" si="3"/>
        <v>1</v>
      </c>
      <c r="N86" s="153">
        <f t="shared" si="4"/>
        <v>0</v>
      </c>
    </row>
    <row r="87" spans="1:14" x14ac:dyDescent="0.25">
      <c r="A87" s="152">
        <v>201600241</v>
      </c>
      <c r="B87" s="153" t="s">
        <v>131</v>
      </c>
      <c r="C87" s="153">
        <v>5</v>
      </c>
      <c r="D87" s="154">
        <v>4</v>
      </c>
      <c r="L87" s="151">
        <v>1</v>
      </c>
      <c r="M87" s="153">
        <f t="shared" si="3"/>
        <v>1</v>
      </c>
      <c r="N87" s="153">
        <f t="shared" si="4"/>
        <v>0</v>
      </c>
    </row>
    <row r="88" spans="1:14" x14ac:dyDescent="0.25">
      <c r="A88" s="152">
        <v>201400300</v>
      </c>
      <c r="B88" s="153" t="s">
        <v>84</v>
      </c>
      <c r="C88" s="153">
        <v>5</v>
      </c>
      <c r="D88" s="154">
        <v>4</v>
      </c>
      <c r="G88" s="151">
        <v>1</v>
      </c>
      <c r="M88" s="153">
        <f t="shared" si="3"/>
        <v>1</v>
      </c>
      <c r="N88" s="153">
        <f t="shared" si="4"/>
        <v>0</v>
      </c>
    </row>
    <row r="89" spans="1:14" x14ac:dyDescent="0.25">
      <c r="A89" s="152">
        <v>202000035</v>
      </c>
      <c r="B89" s="153" t="s">
        <v>209</v>
      </c>
      <c r="C89" s="153">
        <v>5</v>
      </c>
      <c r="D89" s="154">
        <v>3</v>
      </c>
      <c r="F89" s="151">
        <v>1</v>
      </c>
      <c r="G89" s="151">
        <v>1</v>
      </c>
      <c r="M89" s="153">
        <f t="shared" si="3"/>
        <v>2</v>
      </c>
      <c r="N89" s="153">
        <f t="shared" si="4"/>
        <v>0</v>
      </c>
    </row>
    <row r="90" spans="1:14" x14ac:dyDescent="0.25">
      <c r="A90" s="152">
        <v>201400042</v>
      </c>
      <c r="B90" s="153" t="s">
        <v>35</v>
      </c>
      <c r="C90" s="153">
        <v>5</v>
      </c>
      <c r="D90" s="154">
        <v>4</v>
      </c>
      <c r="E90" s="151">
        <v>1</v>
      </c>
      <c r="H90" s="151">
        <v>1</v>
      </c>
      <c r="M90" s="153">
        <f t="shared" si="3"/>
        <v>2</v>
      </c>
      <c r="N90" s="153">
        <f t="shared" si="4"/>
        <v>0</v>
      </c>
    </row>
    <row r="91" spans="1:14" x14ac:dyDescent="0.25">
      <c r="A91" s="151">
        <v>201800003</v>
      </c>
      <c r="B91" s="153" t="s">
        <v>77</v>
      </c>
      <c r="C91" s="153">
        <v>5</v>
      </c>
      <c r="D91" s="155" t="s">
        <v>206</v>
      </c>
      <c r="F91" s="151">
        <v>1</v>
      </c>
      <c r="M91" s="153">
        <f t="shared" si="3"/>
        <v>1</v>
      </c>
      <c r="N91" s="153">
        <f t="shared" si="4"/>
        <v>0</v>
      </c>
    </row>
    <row r="92" spans="1:14" x14ac:dyDescent="0.25">
      <c r="A92" s="151">
        <v>202100319</v>
      </c>
      <c r="B92" s="153" t="s">
        <v>129</v>
      </c>
      <c r="C92" s="153">
        <v>5</v>
      </c>
      <c r="D92" s="154">
        <v>4</v>
      </c>
      <c r="H92" s="151">
        <v>1</v>
      </c>
      <c r="M92" s="153">
        <f t="shared" si="3"/>
        <v>1</v>
      </c>
      <c r="N92" s="153">
        <f t="shared" si="4"/>
        <v>0</v>
      </c>
    </row>
    <row r="93" spans="1:14" x14ac:dyDescent="0.25">
      <c r="A93" s="151">
        <v>201400044</v>
      </c>
      <c r="B93" s="153" t="s">
        <v>27</v>
      </c>
      <c r="C93" s="153">
        <v>5</v>
      </c>
      <c r="D93" s="155">
        <v>2</v>
      </c>
      <c r="H93" s="151">
        <v>1</v>
      </c>
      <c r="M93" s="153">
        <f t="shared" si="3"/>
        <v>1</v>
      </c>
      <c r="N93" s="153">
        <f t="shared" si="4"/>
        <v>0</v>
      </c>
    </row>
    <row r="94" spans="1:14" x14ac:dyDescent="0.25">
      <c r="A94" s="151">
        <v>201300155</v>
      </c>
      <c r="B94" s="153" t="s">
        <v>88</v>
      </c>
      <c r="C94" s="153">
        <v>5</v>
      </c>
      <c r="D94" s="155">
        <v>3</v>
      </c>
      <c r="G94" s="151">
        <v>1</v>
      </c>
      <c r="M94" s="153">
        <f t="shared" si="3"/>
        <v>1</v>
      </c>
      <c r="N94" s="153">
        <f t="shared" si="4"/>
        <v>0</v>
      </c>
    </row>
    <row r="95" spans="1:14" x14ac:dyDescent="0.25">
      <c r="A95" s="151">
        <v>191102041</v>
      </c>
      <c r="B95" s="153" t="s">
        <v>230</v>
      </c>
      <c r="C95" s="153">
        <v>5</v>
      </c>
      <c r="D95" s="155">
        <v>3</v>
      </c>
      <c r="K95" s="151">
        <v>1</v>
      </c>
      <c r="M95" s="153">
        <f t="shared" si="3"/>
        <v>1</v>
      </c>
      <c r="N95" s="153">
        <f t="shared" si="4"/>
        <v>0</v>
      </c>
    </row>
    <row r="96" spans="1:14" x14ac:dyDescent="0.25">
      <c r="A96" s="151">
        <v>191158510</v>
      </c>
      <c r="B96" s="153" t="s">
        <v>89</v>
      </c>
      <c r="C96" s="153">
        <v>5</v>
      </c>
      <c r="D96" s="154" t="s">
        <v>155</v>
      </c>
      <c r="G96" s="151">
        <v>1</v>
      </c>
      <c r="M96" s="153">
        <f t="shared" si="3"/>
        <v>1</v>
      </c>
      <c r="N96" s="153">
        <f t="shared" si="4"/>
        <v>0</v>
      </c>
    </row>
    <row r="97" spans="1:14" x14ac:dyDescent="0.25">
      <c r="A97" s="151">
        <v>202100226</v>
      </c>
      <c r="B97" s="153" t="s">
        <v>173</v>
      </c>
      <c r="C97" s="153">
        <v>5</v>
      </c>
      <c r="D97" s="155">
        <v>4</v>
      </c>
      <c r="H97" s="151">
        <v>1</v>
      </c>
      <c r="K97" s="151">
        <v>1</v>
      </c>
      <c r="M97" s="153">
        <f t="shared" si="3"/>
        <v>2</v>
      </c>
      <c r="N97" s="153">
        <f t="shared" si="4"/>
        <v>0</v>
      </c>
    </row>
    <row r="98" spans="1:14" x14ac:dyDescent="0.25">
      <c r="A98" s="151">
        <v>191852630</v>
      </c>
      <c r="B98" s="153" t="s">
        <v>168</v>
      </c>
      <c r="C98" s="153">
        <v>5</v>
      </c>
      <c r="D98" s="154">
        <v>3</v>
      </c>
      <c r="I98" s="151">
        <v>1</v>
      </c>
      <c r="M98" s="153">
        <f t="shared" ref="M98:M122" si="5">SUM(E98:L98)</f>
        <v>1</v>
      </c>
      <c r="N98" s="153">
        <f t="shared" si="4"/>
        <v>0</v>
      </c>
    </row>
    <row r="99" spans="1:14" x14ac:dyDescent="0.25">
      <c r="A99" s="152">
        <v>191121740</v>
      </c>
      <c r="B99" s="153" t="s">
        <v>42</v>
      </c>
      <c r="C99" s="153">
        <v>5</v>
      </c>
      <c r="D99" s="154" t="s">
        <v>210</v>
      </c>
      <c r="H99" s="151">
        <v>1</v>
      </c>
      <c r="M99" s="153">
        <f t="shared" si="5"/>
        <v>1</v>
      </c>
      <c r="N99" s="153">
        <f t="shared" si="4"/>
        <v>0</v>
      </c>
    </row>
    <row r="100" spans="1:14" x14ac:dyDescent="0.25">
      <c r="A100" s="151">
        <v>201700042</v>
      </c>
      <c r="B100" s="153" t="s">
        <v>54</v>
      </c>
      <c r="C100" s="153">
        <v>5</v>
      </c>
      <c r="D100" s="154">
        <v>2</v>
      </c>
      <c r="J100" s="151">
        <v>1</v>
      </c>
      <c r="M100" s="153">
        <f t="shared" si="5"/>
        <v>1</v>
      </c>
      <c r="N100" s="153">
        <f t="shared" si="4"/>
        <v>0</v>
      </c>
    </row>
    <row r="101" spans="1:14" x14ac:dyDescent="0.25">
      <c r="A101" s="265">
        <v>202300064</v>
      </c>
      <c r="B101" s="153" t="s">
        <v>78</v>
      </c>
      <c r="C101" s="153">
        <v>5</v>
      </c>
      <c r="D101" s="154">
        <v>1</v>
      </c>
      <c r="F101" s="151">
        <v>1</v>
      </c>
      <c r="M101" s="153">
        <f t="shared" si="5"/>
        <v>1</v>
      </c>
      <c r="N101" s="153">
        <f t="shared" si="4"/>
        <v>0</v>
      </c>
    </row>
    <row r="102" spans="1:14" x14ac:dyDescent="0.25">
      <c r="A102" s="152">
        <v>202400344</v>
      </c>
      <c r="B102" s="153" t="s">
        <v>232</v>
      </c>
      <c r="C102" s="153">
        <v>5</v>
      </c>
      <c r="D102" s="154">
        <v>3</v>
      </c>
      <c r="K102" s="151">
        <v>1</v>
      </c>
      <c r="M102" s="153">
        <f t="shared" si="5"/>
        <v>1</v>
      </c>
      <c r="N102" s="153">
        <f t="shared" si="4"/>
        <v>0</v>
      </c>
    </row>
    <row r="103" spans="1:14" x14ac:dyDescent="0.25">
      <c r="A103" s="152">
        <v>202000028</v>
      </c>
      <c r="B103" s="153" t="s">
        <v>223</v>
      </c>
      <c r="C103" s="153">
        <v>5</v>
      </c>
      <c r="D103" s="154">
        <v>4</v>
      </c>
      <c r="K103" s="151">
        <v>1</v>
      </c>
      <c r="M103" s="153">
        <f t="shared" si="5"/>
        <v>1</v>
      </c>
      <c r="N103" s="153">
        <f t="shared" si="4"/>
        <v>0</v>
      </c>
    </row>
    <row r="104" spans="1:14" x14ac:dyDescent="0.25">
      <c r="A104" s="151">
        <v>201700025</v>
      </c>
      <c r="B104" s="153" t="s">
        <v>110</v>
      </c>
      <c r="C104" s="153">
        <v>5</v>
      </c>
      <c r="D104" s="155">
        <v>3</v>
      </c>
      <c r="L104" s="151">
        <v>1</v>
      </c>
      <c r="M104" s="153">
        <f t="shared" si="5"/>
        <v>1</v>
      </c>
      <c r="N104" s="153">
        <f t="shared" si="4"/>
        <v>0</v>
      </c>
    </row>
    <row r="105" spans="1:14" x14ac:dyDescent="0.25">
      <c r="A105" s="152">
        <v>191155700</v>
      </c>
      <c r="B105" s="153" t="s">
        <v>28</v>
      </c>
      <c r="C105" s="153">
        <v>5</v>
      </c>
      <c r="D105" s="154">
        <v>1</v>
      </c>
      <c r="H105" s="151">
        <v>1</v>
      </c>
      <c r="J105" s="151">
        <v>1</v>
      </c>
      <c r="M105" s="153">
        <f t="shared" si="5"/>
        <v>2</v>
      </c>
      <c r="N105" s="153">
        <f t="shared" si="4"/>
        <v>0</v>
      </c>
    </row>
    <row r="106" spans="1:14" x14ac:dyDescent="0.25">
      <c r="A106" s="151">
        <v>192850840</v>
      </c>
      <c r="B106" s="153" t="s">
        <v>111</v>
      </c>
      <c r="C106" s="153">
        <v>5</v>
      </c>
      <c r="D106" s="155">
        <v>1</v>
      </c>
      <c r="L106" s="151">
        <v>1</v>
      </c>
      <c r="M106" s="153">
        <f t="shared" si="5"/>
        <v>1</v>
      </c>
      <c r="N106" s="153">
        <f t="shared" si="4"/>
        <v>0</v>
      </c>
    </row>
    <row r="107" spans="1:14" x14ac:dyDescent="0.25">
      <c r="A107" s="156">
        <v>191530881</v>
      </c>
      <c r="B107" s="153" t="s">
        <v>79</v>
      </c>
      <c r="C107" s="153">
        <v>5</v>
      </c>
      <c r="D107" s="154">
        <v>3</v>
      </c>
      <c r="F107" s="151">
        <v>1</v>
      </c>
      <c r="M107" s="153">
        <f t="shared" si="5"/>
        <v>1</v>
      </c>
      <c r="N107" s="153">
        <f t="shared" si="4"/>
        <v>0</v>
      </c>
    </row>
    <row r="108" spans="1:14" x14ac:dyDescent="0.25">
      <c r="A108" s="152">
        <v>191531830</v>
      </c>
      <c r="B108" s="153" t="s">
        <v>233</v>
      </c>
      <c r="C108" s="153">
        <v>5</v>
      </c>
      <c r="D108" s="154">
        <v>4</v>
      </c>
      <c r="F108" s="151">
        <v>1</v>
      </c>
      <c r="I108" s="151">
        <v>1</v>
      </c>
      <c r="K108" s="151">
        <v>1</v>
      </c>
      <c r="M108" s="153">
        <f t="shared" si="5"/>
        <v>3</v>
      </c>
      <c r="N108" s="153">
        <f t="shared" si="4"/>
        <v>0</v>
      </c>
    </row>
    <row r="109" spans="1:14" x14ac:dyDescent="0.25">
      <c r="A109" s="151">
        <v>202000037</v>
      </c>
      <c r="B109" s="153" t="s">
        <v>29</v>
      </c>
      <c r="C109" s="153">
        <v>5</v>
      </c>
      <c r="D109" s="155">
        <v>1</v>
      </c>
      <c r="H109" s="151">
        <v>1</v>
      </c>
      <c r="I109" s="151">
        <v>1</v>
      </c>
      <c r="M109" s="153">
        <f t="shared" si="5"/>
        <v>2</v>
      </c>
      <c r="N109" s="153">
        <f t="shared" si="4"/>
        <v>0</v>
      </c>
    </row>
    <row r="110" spans="1:14" x14ac:dyDescent="0.25">
      <c r="A110" s="151">
        <v>201300039</v>
      </c>
      <c r="B110" s="153" t="s">
        <v>55</v>
      </c>
      <c r="C110" s="153">
        <v>5</v>
      </c>
      <c r="D110" s="154">
        <v>3</v>
      </c>
      <c r="E110" s="151">
        <v>1</v>
      </c>
      <c r="G110" s="151">
        <v>1</v>
      </c>
      <c r="H110" s="151">
        <v>1</v>
      </c>
      <c r="I110" s="151">
        <v>1</v>
      </c>
      <c r="M110" s="153">
        <f t="shared" si="5"/>
        <v>4</v>
      </c>
      <c r="N110" s="153">
        <f t="shared" si="4"/>
        <v>0</v>
      </c>
    </row>
    <row r="111" spans="1:14" x14ac:dyDescent="0.25">
      <c r="A111" s="152">
        <v>191155710</v>
      </c>
      <c r="B111" s="153" t="s">
        <v>36</v>
      </c>
      <c r="C111" s="153">
        <v>5</v>
      </c>
      <c r="D111" s="154">
        <v>3</v>
      </c>
      <c r="H111" s="151">
        <v>1</v>
      </c>
      <c r="I111" s="151">
        <v>1</v>
      </c>
      <c r="M111" s="153">
        <f t="shared" si="5"/>
        <v>2</v>
      </c>
      <c r="N111" s="153">
        <f t="shared" si="4"/>
        <v>0</v>
      </c>
    </row>
    <row r="112" spans="1:14" x14ac:dyDescent="0.25">
      <c r="A112" s="151">
        <v>202400342</v>
      </c>
      <c r="B112" s="153" t="s">
        <v>224</v>
      </c>
      <c r="C112" s="153">
        <v>5</v>
      </c>
      <c r="D112" s="155">
        <v>2</v>
      </c>
      <c r="K112" s="151">
        <v>1</v>
      </c>
      <c r="M112" s="153">
        <f t="shared" si="5"/>
        <v>1</v>
      </c>
      <c r="N112" s="153">
        <f t="shared" si="4"/>
        <v>0</v>
      </c>
    </row>
    <row r="113" spans="1:14" x14ac:dyDescent="0.25">
      <c r="A113" s="151">
        <v>202200111</v>
      </c>
      <c r="B113" s="153" t="s">
        <v>130</v>
      </c>
      <c r="C113" s="153">
        <v>5</v>
      </c>
      <c r="D113" s="155">
        <v>4</v>
      </c>
      <c r="H113" s="151">
        <v>1</v>
      </c>
      <c r="J113" s="151">
        <v>1</v>
      </c>
      <c r="K113" s="151">
        <v>1</v>
      </c>
      <c r="M113" s="153">
        <f t="shared" si="5"/>
        <v>3</v>
      </c>
      <c r="N113" s="153">
        <f t="shared" si="4"/>
        <v>0</v>
      </c>
    </row>
    <row r="114" spans="1:14" x14ac:dyDescent="0.25">
      <c r="A114" s="152">
        <v>202200100</v>
      </c>
      <c r="B114" s="153" t="s">
        <v>68</v>
      </c>
      <c r="C114" s="153">
        <v>5</v>
      </c>
      <c r="D114" s="154">
        <v>1</v>
      </c>
      <c r="F114" s="151">
        <v>1</v>
      </c>
      <c r="I114" s="151">
        <v>1</v>
      </c>
      <c r="J114" s="151">
        <v>1</v>
      </c>
      <c r="M114" s="153">
        <f t="shared" si="5"/>
        <v>3</v>
      </c>
      <c r="N114" s="153">
        <f t="shared" si="4"/>
        <v>0</v>
      </c>
    </row>
    <row r="115" spans="1:14" x14ac:dyDescent="0.25">
      <c r="A115" s="151">
        <v>201600101</v>
      </c>
      <c r="B115" s="153" t="s">
        <v>37</v>
      </c>
      <c r="C115" s="153">
        <v>5</v>
      </c>
      <c r="D115" s="155">
        <v>3</v>
      </c>
      <c r="E115" s="151">
        <v>1</v>
      </c>
      <c r="H115" s="151">
        <v>1</v>
      </c>
      <c r="M115" s="153">
        <f t="shared" si="5"/>
        <v>2</v>
      </c>
      <c r="N115" s="153">
        <f t="shared" si="4"/>
        <v>0</v>
      </c>
    </row>
    <row r="116" spans="1:14" x14ac:dyDescent="0.25">
      <c r="A116" s="151">
        <v>191141700</v>
      </c>
      <c r="B116" s="153" t="s">
        <v>26</v>
      </c>
      <c r="C116" s="153">
        <v>5</v>
      </c>
      <c r="D116" s="155">
        <v>1</v>
      </c>
      <c r="G116" s="151">
        <v>1</v>
      </c>
      <c r="H116" s="151">
        <v>1</v>
      </c>
      <c r="J116" s="151">
        <v>1</v>
      </c>
      <c r="M116" s="153">
        <f t="shared" si="5"/>
        <v>3</v>
      </c>
      <c r="N116" s="153">
        <f t="shared" si="4"/>
        <v>0</v>
      </c>
    </row>
    <row r="117" spans="1:14" x14ac:dyDescent="0.25">
      <c r="A117" s="152">
        <v>191155730</v>
      </c>
      <c r="B117" s="153" t="s">
        <v>170</v>
      </c>
      <c r="C117" s="153">
        <v>5</v>
      </c>
      <c r="D117" s="154">
        <v>3</v>
      </c>
      <c r="H117" s="151">
        <v>1</v>
      </c>
      <c r="I117" s="151">
        <v>1</v>
      </c>
      <c r="J117" s="151">
        <v>1</v>
      </c>
      <c r="M117" s="153">
        <f t="shared" si="5"/>
        <v>3</v>
      </c>
      <c r="N117" s="153">
        <f t="shared" si="4"/>
        <v>0</v>
      </c>
    </row>
    <row r="118" spans="1:14" x14ac:dyDescent="0.25">
      <c r="A118" s="152">
        <v>201700218</v>
      </c>
      <c r="B118" s="153" t="s">
        <v>90</v>
      </c>
      <c r="C118" s="153">
        <v>5</v>
      </c>
      <c r="D118" s="154">
        <v>3</v>
      </c>
      <c r="G118" s="151">
        <v>1</v>
      </c>
      <c r="M118" s="153">
        <f t="shared" si="5"/>
        <v>1</v>
      </c>
      <c r="N118" s="153">
        <f t="shared" si="4"/>
        <v>0</v>
      </c>
    </row>
    <row r="119" spans="1:14" x14ac:dyDescent="0.25">
      <c r="A119" s="151">
        <v>201900098</v>
      </c>
      <c r="B119" s="153" t="s">
        <v>38</v>
      </c>
      <c r="C119" s="153">
        <v>5</v>
      </c>
      <c r="D119" s="155">
        <v>4</v>
      </c>
      <c r="H119" s="151">
        <v>1</v>
      </c>
      <c r="M119" s="153">
        <f t="shared" si="5"/>
        <v>1</v>
      </c>
      <c r="N119" s="153">
        <f t="shared" si="4"/>
        <v>0</v>
      </c>
    </row>
    <row r="120" spans="1:14" x14ac:dyDescent="0.25">
      <c r="A120" s="151">
        <v>201000201</v>
      </c>
      <c r="B120" s="153" t="s">
        <v>112</v>
      </c>
      <c r="C120" s="153">
        <v>5</v>
      </c>
      <c r="D120" s="155">
        <v>4</v>
      </c>
      <c r="L120" s="151">
        <v>1</v>
      </c>
      <c r="M120" s="153">
        <f t="shared" si="5"/>
        <v>1</v>
      </c>
      <c r="N120" s="153">
        <f t="shared" si="4"/>
        <v>0</v>
      </c>
    </row>
    <row r="121" spans="1:14" x14ac:dyDescent="0.25">
      <c r="A121" s="151">
        <v>191820120</v>
      </c>
      <c r="B121" s="153" t="s">
        <v>95</v>
      </c>
      <c r="C121" s="153">
        <v>5</v>
      </c>
      <c r="D121" s="155">
        <v>1</v>
      </c>
      <c r="I121" s="151">
        <v>1</v>
      </c>
      <c r="M121" s="153">
        <f t="shared" si="5"/>
        <v>1</v>
      </c>
      <c r="N121" s="153">
        <f t="shared" si="4"/>
        <v>0</v>
      </c>
    </row>
    <row r="122" spans="1:14" x14ac:dyDescent="0.25">
      <c r="A122" s="151">
        <v>201700024</v>
      </c>
      <c r="B122" s="153" t="s">
        <v>59</v>
      </c>
      <c r="C122" s="153">
        <v>5</v>
      </c>
      <c r="D122" s="155">
        <v>4</v>
      </c>
      <c r="E122" s="151">
        <v>1</v>
      </c>
      <c r="G122" s="151">
        <v>1</v>
      </c>
      <c r="M122" s="153">
        <f t="shared" si="5"/>
        <v>2</v>
      </c>
      <c r="N122" s="153">
        <f t="shared" si="4"/>
        <v>0</v>
      </c>
    </row>
    <row r="123" spans="1:14" x14ac:dyDescent="0.25">
      <c r="B123" s="153"/>
      <c r="C123" s="153"/>
      <c r="D123" s="155"/>
      <c r="M123" s="153"/>
      <c r="N123" s="153"/>
    </row>
    <row r="124" spans="1:14" x14ac:dyDescent="0.25">
      <c r="B124" s="153"/>
      <c r="C124" s="153"/>
      <c r="D124" s="155"/>
      <c r="M124" s="153"/>
      <c r="N124" s="153"/>
    </row>
  </sheetData>
  <autoFilter ref="A1:D1" xr:uid="{00000000-0009-0000-0000-00000B000000}">
    <sortState xmlns:xlrd2="http://schemas.microsoft.com/office/spreadsheetml/2017/richdata2" ref="A2:C3">
      <sortCondition ref="B1"/>
    </sortState>
  </autoFilter>
  <sortState xmlns:xlrd2="http://schemas.microsoft.com/office/spreadsheetml/2017/richdata2" ref="A2:L124">
    <sortCondition ref="B2:B124"/>
  </sortState>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F0B78-75B3-4D47-B568-FF5CF08810AF}">
  <dimension ref="A1:N123"/>
  <sheetViews>
    <sheetView workbookViewId="0">
      <pane ySplit="1" topLeftCell="A85" activePane="bottomLeft" state="frozen"/>
      <selection pane="bottomLeft" activeCell="A101" sqref="A101"/>
    </sheetView>
  </sheetViews>
  <sheetFormatPr defaultRowHeight="15" x14ac:dyDescent="0.25"/>
  <cols>
    <col min="1" max="1" width="11.85546875" bestFit="1" customWidth="1"/>
    <col min="2" max="2" width="52" bestFit="1" customWidth="1"/>
  </cols>
  <sheetData>
    <row r="1" spans="1:14" x14ac:dyDescent="0.25">
      <c r="A1" s="151" t="s">
        <v>125</v>
      </c>
      <c r="B1" s="151" t="s">
        <v>179</v>
      </c>
      <c r="C1" s="151" t="s">
        <v>201</v>
      </c>
      <c r="D1" s="151" t="s">
        <v>180</v>
      </c>
      <c r="E1" t="s">
        <v>118</v>
      </c>
      <c r="F1" t="s">
        <v>119</v>
      </c>
      <c r="G1" t="s">
        <v>46</v>
      </c>
      <c r="H1" t="s">
        <v>115</v>
      </c>
      <c r="I1" t="s">
        <v>116</v>
      </c>
      <c r="J1" t="s">
        <v>117</v>
      </c>
      <c r="K1" t="s">
        <v>238</v>
      </c>
      <c r="L1" t="s">
        <v>120</v>
      </c>
      <c r="M1" t="s">
        <v>121</v>
      </c>
      <c r="N1" s="151"/>
    </row>
    <row r="2" spans="1:14" x14ac:dyDescent="0.25">
      <c r="A2">
        <v>202100080</v>
      </c>
      <c r="B2" t="s">
        <v>104</v>
      </c>
      <c r="C2">
        <v>5</v>
      </c>
      <c r="D2" s="264">
        <v>4</v>
      </c>
      <c r="J2">
        <v>1</v>
      </c>
    </row>
    <row r="3" spans="1:14" x14ac:dyDescent="0.25">
      <c r="A3">
        <v>201400103</v>
      </c>
      <c r="B3" t="s">
        <v>60</v>
      </c>
      <c r="C3">
        <v>5</v>
      </c>
      <c r="D3" s="264">
        <v>1</v>
      </c>
      <c r="F3">
        <v>1</v>
      </c>
      <c r="J3">
        <v>1</v>
      </c>
      <c r="K3">
        <v>1</v>
      </c>
    </row>
    <row r="4" spans="1:14" x14ac:dyDescent="0.25">
      <c r="A4">
        <v>202001392</v>
      </c>
      <c r="B4" t="s">
        <v>91</v>
      </c>
      <c r="C4">
        <v>5</v>
      </c>
      <c r="D4" s="264">
        <v>3</v>
      </c>
      <c r="H4">
        <v>1</v>
      </c>
    </row>
    <row r="5" spans="1:14" x14ac:dyDescent="0.25">
      <c r="A5">
        <v>202100228</v>
      </c>
      <c r="B5" t="s">
        <v>150</v>
      </c>
      <c r="C5">
        <v>5</v>
      </c>
      <c r="D5" s="264">
        <v>4</v>
      </c>
      <c r="F5">
        <v>1</v>
      </c>
      <c r="H5">
        <v>1</v>
      </c>
      <c r="I5">
        <v>1</v>
      </c>
    </row>
    <row r="6" spans="1:14" x14ac:dyDescent="0.25">
      <c r="A6">
        <v>201500518</v>
      </c>
      <c r="B6" t="s">
        <v>216</v>
      </c>
      <c r="C6">
        <v>5</v>
      </c>
      <c r="D6" s="264">
        <v>3</v>
      </c>
      <c r="K6">
        <v>1</v>
      </c>
    </row>
    <row r="7" spans="1:14" x14ac:dyDescent="0.25">
      <c r="A7">
        <v>191158500</v>
      </c>
      <c r="B7" t="s">
        <v>106</v>
      </c>
      <c r="C7">
        <v>5</v>
      </c>
      <c r="D7" s="264" t="s">
        <v>155</v>
      </c>
      <c r="L7">
        <v>1</v>
      </c>
    </row>
    <row r="8" spans="1:14" x14ac:dyDescent="0.25">
      <c r="A8">
        <v>201500024</v>
      </c>
      <c r="B8" t="s">
        <v>32</v>
      </c>
      <c r="C8">
        <v>5</v>
      </c>
      <c r="D8" s="264">
        <v>2</v>
      </c>
      <c r="G8">
        <v>1</v>
      </c>
      <c r="H8">
        <v>1</v>
      </c>
      <c r="J8">
        <v>1</v>
      </c>
    </row>
    <row r="9" spans="1:14" x14ac:dyDescent="0.25">
      <c r="A9">
        <v>201900091</v>
      </c>
      <c r="B9" t="s">
        <v>49</v>
      </c>
      <c r="C9">
        <v>5</v>
      </c>
      <c r="D9" s="264">
        <v>2</v>
      </c>
      <c r="E9">
        <v>1</v>
      </c>
      <c r="F9">
        <v>1</v>
      </c>
      <c r="G9">
        <v>1</v>
      </c>
      <c r="H9">
        <v>1</v>
      </c>
      <c r="I9">
        <v>1</v>
      </c>
      <c r="J9">
        <v>1</v>
      </c>
    </row>
    <row r="10" spans="1:14" x14ac:dyDescent="0.25">
      <c r="A10">
        <v>201800008</v>
      </c>
      <c r="B10" t="s">
        <v>161</v>
      </c>
      <c r="C10">
        <v>5</v>
      </c>
      <c r="D10" s="264">
        <v>2</v>
      </c>
      <c r="I10">
        <v>1</v>
      </c>
    </row>
    <row r="11" spans="1:14" x14ac:dyDescent="0.25">
      <c r="A11">
        <v>202000244</v>
      </c>
      <c r="B11" t="s">
        <v>50</v>
      </c>
      <c r="C11">
        <v>5</v>
      </c>
      <c r="D11" s="264">
        <v>3</v>
      </c>
      <c r="E11">
        <v>1</v>
      </c>
      <c r="G11">
        <v>1</v>
      </c>
    </row>
    <row r="12" spans="1:14" x14ac:dyDescent="0.25">
      <c r="A12">
        <v>202000030</v>
      </c>
      <c r="B12" t="s">
        <v>217</v>
      </c>
      <c r="C12">
        <v>5</v>
      </c>
      <c r="D12" s="264">
        <v>2</v>
      </c>
      <c r="K12">
        <v>1</v>
      </c>
    </row>
    <row r="13" spans="1:14" x14ac:dyDescent="0.25">
      <c r="A13">
        <v>201800102</v>
      </c>
      <c r="B13" t="s">
        <v>107</v>
      </c>
      <c r="C13">
        <v>5</v>
      </c>
      <c r="D13" s="264">
        <v>1</v>
      </c>
      <c r="L13">
        <v>1</v>
      </c>
    </row>
    <row r="14" spans="1:14" x14ac:dyDescent="0.25">
      <c r="A14">
        <v>202300225</v>
      </c>
      <c r="B14" t="s">
        <v>204</v>
      </c>
      <c r="C14">
        <v>5</v>
      </c>
      <c r="D14" s="264">
        <v>4</v>
      </c>
      <c r="E14">
        <v>1</v>
      </c>
      <c r="G14">
        <v>1</v>
      </c>
    </row>
    <row r="15" spans="1:14" x14ac:dyDescent="0.25">
      <c r="A15">
        <v>202001436</v>
      </c>
      <c r="B15" t="s">
        <v>100</v>
      </c>
      <c r="C15">
        <v>5</v>
      </c>
      <c r="D15" s="264">
        <v>3</v>
      </c>
      <c r="G15">
        <v>1</v>
      </c>
      <c r="J15">
        <v>1</v>
      </c>
    </row>
    <row r="16" spans="1:14" x14ac:dyDescent="0.25">
      <c r="A16">
        <v>201800156</v>
      </c>
      <c r="B16" t="s">
        <v>69</v>
      </c>
      <c r="C16">
        <v>5</v>
      </c>
      <c r="D16" s="264">
        <v>3</v>
      </c>
      <c r="F16">
        <v>1</v>
      </c>
      <c r="J16">
        <v>1</v>
      </c>
    </row>
    <row r="17" spans="1:12" x14ac:dyDescent="0.25">
      <c r="A17">
        <v>201200133</v>
      </c>
      <c r="B17" t="s">
        <v>61</v>
      </c>
      <c r="C17">
        <v>5</v>
      </c>
      <c r="D17" s="264">
        <v>4</v>
      </c>
      <c r="F17">
        <v>1</v>
      </c>
      <c r="J17">
        <v>1</v>
      </c>
    </row>
    <row r="18" spans="1:12" x14ac:dyDescent="0.25">
      <c r="A18">
        <v>191210720</v>
      </c>
      <c r="B18" t="s">
        <v>239</v>
      </c>
      <c r="C18">
        <v>5</v>
      </c>
      <c r="D18" s="264">
        <v>3</v>
      </c>
      <c r="J18">
        <v>1</v>
      </c>
    </row>
    <row r="19" spans="1:12" x14ac:dyDescent="0.25">
      <c r="A19">
        <v>191154740</v>
      </c>
      <c r="B19" t="s">
        <v>99</v>
      </c>
      <c r="C19">
        <v>5</v>
      </c>
      <c r="D19" s="264">
        <v>1</v>
      </c>
      <c r="J19">
        <v>1</v>
      </c>
    </row>
    <row r="20" spans="1:12" x14ac:dyDescent="0.25">
      <c r="A20">
        <v>201700365</v>
      </c>
      <c r="B20" t="s">
        <v>226</v>
      </c>
      <c r="C20">
        <v>5</v>
      </c>
      <c r="D20" s="264">
        <v>1</v>
      </c>
      <c r="K20">
        <v>1</v>
      </c>
    </row>
    <row r="21" spans="1:12" x14ac:dyDescent="0.25">
      <c r="A21">
        <v>191124310</v>
      </c>
      <c r="B21" t="s">
        <v>108</v>
      </c>
      <c r="C21">
        <v>5</v>
      </c>
      <c r="D21" s="264">
        <v>3</v>
      </c>
      <c r="L21">
        <v>1</v>
      </c>
    </row>
    <row r="22" spans="1:12" x14ac:dyDescent="0.25">
      <c r="A22">
        <v>201200145</v>
      </c>
      <c r="B22" t="s">
        <v>93</v>
      </c>
      <c r="C22">
        <v>5</v>
      </c>
      <c r="D22" s="264">
        <v>4</v>
      </c>
      <c r="I22">
        <v>1</v>
      </c>
    </row>
    <row r="23" spans="1:12" x14ac:dyDescent="0.25">
      <c r="A23">
        <v>202300210</v>
      </c>
      <c r="B23" t="s">
        <v>207</v>
      </c>
      <c r="C23">
        <v>5</v>
      </c>
      <c r="D23" s="264" t="s">
        <v>155</v>
      </c>
      <c r="F23">
        <v>1</v>
      </c>
    </row>
    <row r="24" spans="1:12" x14ac:dyDescent="0.25">
      <c r="A24">
        <v>191121710</v>
      </c>
      <c r="B24" t="s">
        <v>39</v>
      </c>
      <c r="C24">
        <v>5</v>
      </c>
      <c r="D24" s="264" t="s">
        <v>205</v>
      </c>
      <c r="E24">
        <v>1</v>
      </c>
      <c r="F24">
        <v>1</v>
      </c>
      <c r="G24">
        <v>1</v>
      </c>
      <c r="H24">
        <v>1</v>
      </c>
    </row>
    <row r="25" spans="1:12" x14ac:dyDescent="0.25">
      <c r="A25">
        <v>191121700</v>
      </c>
      <c r="B25" t="s">
        <v>33</v>
      </c>
      <c r="C25">
        <v>5</v>
      </c>
      <c r="D25" s="264">
        <v>4</v>
      </c>
      <c r="E25">
        <v>1</v>
      </c>
      <c r="F25">
        <v>1</v>
      </c>
      <c r="G25">
        <v>1</v>
      </c>
      <c r="H25">
        <v>1</v>
      </c>
    </row>
    <row r="26" spans="1:12" x14ac:dyDescent="0.25">
      <c r="A26">
        <v>191154731</v>
      </c>
      <c r="B26" t="s">
        <v>51</v>
      </c>
      <c r="C26">
        <v>5</v>
      </c>
      <c r="D26" s="264">
        <v>4</v>
      </c>
      <c r="E26">
        <v>1</v>
      </c>
      <c r="G26">
        <v>1</v>
      </c>
      <c r="J26">
        <v>1</v>
      </c>
    </row>
    <row r="27" spans="1:12" x14ac:dyDescent="0.25">
      <c r="A27">
        <v>202200127</v>
      </c>
      <c r="B27" t="s">
        <v>127</v>
      </c>
      <c r="C27">
        <v>5</v>
      </c>
      <c r="D27" s="264">
        <v>2</v>
      </c>
      <c r="E27">
        <v>1</v>
      </c>
      <c r="F27">
        <v>1</v>
      </c>
      <c r="G27">
        <v>1</v>
      </c>
      <c r="H27">
        <v>1</v>
      </c>
    </row>
    <row r="28" spans="1:12" x14ac:dyDescent="0.25">
      <c r="A28">
        <v>201700173</v>
      </c>
      <c r="B28" t="s">
        <v>56</v>
      </c>
      <c r="C28">
        <v>5</v>
      </c>
      <c r="D28" s="264">
        <v>4</v>
      </c>
      <c r="E28">
        <v>1</v>
      </c>
    </row>
    <row r="29" spans="1:12" x14ac:dyDescent="0.25">
      <c r="A29">
        <v>202200104</v>
      </c>
      <c r="B29" t="s">
        <v>128</v>
      </c>
      <c r="C29">
        <v>5</v>
      </c>
      <c r="D29" s="264">
        <v>2</v>
      </c>
      <c r="H29">
        <v>1</v>
      </c>
      <c r="I29">
        <v>1</v>
      </c>
      <c r="J29">
        <v>1</v>
      </c>
    </row>
    <row r="30" spans="1:12" x14ac:dyDescent="0.25">
      <c r="A30">
        <v>201400244</v>
      </c>
      <c r="B30" t="s">
        <v>70</v>
      </c>
      <c r="C30">
        <v>5</v>
      </c>
      <c r="D30" s="264">
        <v>2</v>
      </c>
      <c r="F30">
        <v>1</v>
      </c>
    </row>
    <row r="31" spans="1:12" x14ac:dyDescent="0.25">
      <c r="A31">
        <v>202100128</v>
      </c>
      <c r="B31" t="s">
        <v>71</v>
      </c>
      <c r="C31">
        <v>5</v>
      </c>
      <c r="D31" s="264">
        <v>3</v>
      </c>
      <c r="F31">
        <v>1</v>
      </c>
    </row>
    <row r="32" spans="1:12" x14ac:dyDescent="0.25">
      <c r="A32">
        <v>201500235</v>
      </c>
      <c r="B32" t="s">
        <v>52</v>
      </c>
      <c r="C32">
        <v>5</v>
      </c>
      <c r="D32" s="264">
        <v>3</v>
      </c>
      <c r="E32">
        <v>1</v>
      </c>
      <c r="G32">
        <v>1</v>
      </c>
      <c r="I32">
        <v>1</v>
      </c>
    </row>
    <row r="33" spans="1:11" x14ac:dyDescent="0.25">
      <c r="A33">
        <v>202000040</v>
      </c>
      <c r="B33" t="s">
        <v>211</v>
      </c>
      <c r="C33">
        <v>5</v>
      </c>
      <c r="D33" s="264">
        <v>4</v>
      </c>
      <c r="J33">
        <v>1</v>
      </c>
    </row>
    <row r="34" spans="1:11" x14ac:dyDescent="0.25">
      <c r="A34">
        <v>191124720</v>
      </c>
      <c r="B34" t="s">
        <v>63</v>
      </c>
      <c r="C34">
        <v>5</v>
      </c>
      <c r="D34" s="264">
        <v>3</v>
      </c>
      <c r="F34">
        <v>1</v>
      </c>
      <c r="K34">
        <v>1</v>
      </c>
    </row>
    <row r="35" spans="1:11" x14ac:dyDescent="0.25">
      <c r="A35">
        <v>191131360</v>
      </c>
      <c r="B35" t="s">
        <v>181</v>
      </c>
      <c r="C35">
        <v>5</v>
      </c>
      <c r="D35" s="264">
        <v>3</v>
      </c>
      <c r="F35">
        <v>1</v>
      </c>
      <c r="H35">
        <v>1</v>
      </c>
      <c r="J35">
        <v>1</v>
      </c>
    </row>
    <row r="36" spans="1:11" x14ac:dyDescent="0.25">
      <c r="A36">
        <v>191121720</v>
      </c>
      <c r="B36" t="s">
        <v>62</v>
      </c>
      <c r="C36">
        <v>5</v>
      </c>
      <c r="D36" s="264" t="s">
        <v>205</v>
      </c>
      <c r="F36">
        <v>1</v>
      </c>
      <c r="H36">
        <v>1</v>
      </c>
      <c r="I36">
        <v>1</v>
      </c>
      <c r="J36">
        <v>1</v>
      </c>
    </row>
    <row r="37" spans="1:11" x14ac:dyDescent="0.25">
      <c r="A37">
        <v>202300256</v>
      </c>
      <c r="B37" t="s">
        <v>171</v>
      </c>
      <c r="C37">
        <v>5</v>
      </c>
      <c r="D37" s="264">
        <v>3</v>
      </c>
      <c r="J37">
        <v>1</v>
      </c>
    </row>
    <row r="38" spans="1:11" x14ac:dyDescent="0.25">
      <c r="A38">
        <v>202400341</v>
      </c>
      <c r="B38" t="s">
        <v>218</v>
      </c>
      <c r="C38">
        <v>5</v>
      </c>
      <c r="D38" s="264">
        <v>2</v>
      </c>
      <c r="K38">
        <v>1</v>
      </c>
    </row>
    <row r="39" spans="1:11" x14ac:dyDescent="0.25">
      <c r="A39">
        <v>201000159</v>
      </c>
      <c r="B39" t="s">
        <v>146</v>
      </c>
      <c r="C39">
        <v>5</v>
      </c>
      <c r="D39" s="264">
        <v>3</v>
      </c>
      <c r="F39">
        <v>1</v>
      </c>
    </row>
    <row r="40" spans="1:11" x14ac:dyDescent="0.25">
      <c r="A40">
        <v>201500344</v>
      </c>
      <c r="B40" t="s">
        <v>40</v>
      </c>
      <c r="C40">
        <v>5</v>
      </c>
      <c r="D40" s="264" t="s">
        <v>210</v>
      </c>
      <c r="H40">
        <v>1</v>
      </c>
    </row>
    <row r="41" spans="1:11" x14ac:dyDescent="0.25">
      <c r="A41">
        <v>201700026</v>
      </c>
      <c r="B41" t="s">
        <v>227</v>
      </c>
      <c r="C41">
        <v>5</v>
      </c>
      <c r="D41" s="264">
        <v>2</v>
      </c>
      <c r="K41">
        <v>1</v>
      </c>
    </row>
    <row r="42" spans="1:11" x14ac:dyDescent="0.25">
      <c r="A42">
        <v>201600019</v>
      </c>
      <c r="B42" t="s">
        <v>81</v>
      </c>
      <c r="C42">
        <v>5</v>
      </c>
      <c r="D42" s="264">
        <v>1</v>
      </c>
      <c r="G42">
        <v>1</v>
      </c>
    </row>
    <row r="43" spans="1:11" x14ac:dyDescent="0.25">
      <c r="A43">
        <v>201700023</v>
      </c>
      <c r="B43" t="s">
        <v>85</v>
      </c>
      <c r="C43">
        <v>5</v>
      </c>
      <c r="D43" s="264">
        <v>2</v>
      </c>
      <c r="G43">
        <v>1</v>
      </c>
    </row>
    <row r="44" spans="1:11" x14ac:dyDescent="0.25">
      <c r="A44">
        <v>201600252</v>
      </c>
      <c r="B44" t="s">
        <v>86</v>
      </c>
      <c r="C44">
        <v>5</v>
      </c>
      <c r="D44" s="264">
        <v>3</v>
      </c>
      <c r="G44">
        <v>1</v>
      </c>
    </row>
    <row r="45" spans="1:11" x14ac:dyDescent="0.25">
      <c r="A45">
        <v>202400343</v>
      </c>
      <c r="B45" t="s">
        <v>228</v>
      </c>
      <c r="C45">
        <v>5</v>
      </c>
      <c r="D45" s="264">
        <v>2</v>
      </c>
      <c r="K45">
        <v>1</v>
      </c>
    </row>
    <row r="46" spans="1:11" x14ac:dyDescent="0.25">
      <c r="A46">
        <v>201600019</v>
      </c>
      <c r="B46" t="s">
        <v>219</v>
      </c>
      <c r="C46">
        <v>5</v>
      </c>
      <c r="D46" s="264">
        <v>1</v>
      </c>
      <c r="K46">
        <v>1</v>
      </c>
    </row>
    <row r="47" spans="1:11" x14ac:dyDescent="0.25">
      <c r="A47">
        <v>191157750</v>
      </c>
      <c r="B47" t="s">
        <v>34</v>
      </c>
      <c r="C47">
        <v>5</v>
      </c>
      <c r="D47" s="264">
        <v>1</v>
      </c>
      <c r="G47">
        <v>1</v>
      </c>
      <c r="H47">
        <v>1</v>
      </c>
    </row>
    <row r="48" spans="1:11" x14ac:dyDescent="0.25">
      <c r="A48">
        <v>201700294</v>
      </c>
      <c r="B48" t="s">
        <v>94</v>
      </c>
      <c r="C48">
        <v>5</v>
      </c>
      <c r="D48" s="264">
        <v>4</v>
      </c>
      <c r="I48">
        <v>1</v>
      </c>
      <c r="J48">
        <v>1</v>
      </c>
    </row>
    <row r="49" spans="1:11" x14ac:dyDescent="0.25">
      <c r="A49">
        <v>201400046</v>
      </c>
      <c r="B49" t="s">
        <v>22</v>
      </c>
      <c r="C49">
        <v>5</v>
      </c>
      <c r="D49" s="264" t="s">
        <v>210</v>
      </c>
      <c r="H49">
        <v>1</v>
      </c>
    </row>
    <row r="50" spans="1:11" x14ac:dyDescent="0.25">
      <c r="A50">
        <v>202000245</v>
      </c>
      <c r="B50" t="s">
        <v>147</v>
      </c>
      <c r="C50">
        <v>5</v>
      </c>
      <c r="D50" s="264">
        <v>1</v>
      </c>
      <c r="E50">
        <v>1</v>
      </c>
      <c r="G50">
        <v>1</v>
      </c>
    </row>
    <row r="51" spans="1:11" x14ac:dyDescent="0.25">
      <c r="A51">
        <v>201300038</v>
      </c>
      <c r="B51" t="s">
        <v>163</v>
      </c>
      <c r="C51">
        <v>5</v>
      </c>
      <c r="D51" s="264">
        <v>2</v>
      </c>
      <c r="I51">
        <v>1</v>
      </c>
    </row>
    <row r="52" spans="1:11" x14ac:dyDescent="0.25">
      <c r="A52">
        <v>201900037</v>
      </c>
      <c r="B52" t="s">
        <v>57</v>
      </c>
      <c r="C52">
        <v>5</v>
      </c>
      <c r="D52" s="264">
        <v>2</v>
      </c>
      <c r="E52">
        <v>1</v>
      </c>
      <c r="F52">
        <v>1</v>
      </c>
      <c r="H52">
        <v>1</v>
      </c>
      <c r="I52">
        <v>1</v>
      </c>
      <c r="J52">
        <v>1</v>
      </c>
    </row>
    <row r="53" spans="1:11" x14ac:dyDescent="0.25">
      <c r="A53">
        <v>201500136</v>
      </c>
      <c r="B53" t="s">
        <v>58</v>
      </c>
      <c r="C53">
        <v>5</v>
      </c>
      <c r="D53" s="264">
        <v>1</v>
      </c>
      <c r="E53">
        <v>1</v>
      </c>
      <c r="G53">
        <v>1</v>
      </c>
      <c r="H53">
        <v>1</v>
      </c>
      <c r="J53">
        <v>1</v>
      </c>
    </row>
    <row r="54" spans="1:11" x14ac:dyDescent="0.25">
      <c r="A54">
        <v>191154720</v>
      </c>
      <c r="B54" t="s">
        <v>82</v>
      </c>
      <c r="C54">
        <v>5</v>
      </c>
      <c r="D54" s="264">
        <v>2</v>
      </c>
      <c r="G54">
        <v>1</v>
      </c>
    </row>
    <row r="55" spans="1:11" x14ac:dyDescent="0.25">
      <c r="A55">
        <v>202000246</v>
      </c>
      <c r="B55" t="s">
        <v>53</v>
      </c>
      <c r="C55">
        <v>5</v>
      </c>
      <c r="D55" s="264">
        <v>4</v>
      </c>
      <c r="E55">
        <v>1</v>
      </c>
    </row>
    <row r="56" spans="1:11" x14ac:dyDescent="0.25">
      <c r="A56">
        <v>202000033</v>
      </c>
      <c r="B56" t="s">
        <v>64</v>
      </c>
      <c r="C56">
        <v>5</v>
      </c>
      <c r="D56" s="264">
        <v>3</v>
      </c>
      <c r="F56">
        <v>1</v>
      </c>
    </row>
    <row r="57" spans="1:11" x14ac:dyDescent="0.25">
      <c r="A57">
        <v>202000036</v>
      </c>
      <c r="B57" t="s">
        <v>83</v>
      </c>
      <c r="C57">
        <v>5</v>
      </c>
      <c r="D57" s="264">
        <v>4</v>
      </c>
      <c r="G57">
        <v>1</v>
      </c>
    </row>
    <row r="58" spans="1:11" x14ac:dyDescent="0.25">
      <c r="A58">
        <v>202000247</v>
      </c>
      <c r="B58" t="s">
        <v>44</v>
      </c>
      <c r="C58">
        <v>5</v>
      </c>
      <c r="D58" s="264" t="s">
        <v>155</v>
      </c>
      <c r="H58">
        <v>1</v>
      </c>
    </row>
    <row r="59" spans="1:11" x14ac:dyDescent="0.25">
      <c r="A59">
        <v>202000039</v>
      </c>
      <c r="B59" t="s">
        <v>164</v>
      </c>
      <c r="C59">
        <v>5</v>
      </c>
      <c r="D59" s="264">
        <v>4</v>
      </c>
      <c r="I59">
        <v>1</v>
      </c>
    </row>
    <row r="60" spans="1:11" x14ac:dyDescent="0.25">
      <c r="A60">
        <v>202000034</v>
      </c>
      <c r="B60" t="s">
        <v>96</v>
      </c>
      <c r="C60">
        <v>5</v>
      </c>
      <c r="D60" s="264">
        <v>2</v>
      </c>
      <c r="J60">
        <v>1</v>
      </c>
    </row>
    <row r="61" spans="1:11" x14ac:dyDescent="0.25">
      <c r="A61">
        <v>202400340</v>
      </c>
      <c r="B61" t="s">
        <v>220</v>
      </c>
      <c r="C61">
        <v>5</v>
      </c>
      <c r="D61" s="264">
        <v>1</v>
      </c>
      <c r="K61">
        <v>1</v>
      </c>
    </row>
    <row r="62" spans="1:11" x14ac:dyDescent="0.25">
      <c r="A62">
        <v>201900074</v>
      </c>
      <c r="B62" t="s">
        <v>23</v>
      </c>
      <c r="C62">
        <v>5</v>
      </c>
      <c r="D62" s="264">
        <v>1</v>
      </c>
      <c r="E62">
        <v>1</v>
      </c>
      <c r="G62">
        <v>1</v>
      </c>
      <c r="H62">
        <v>1</v>
      </c>
      <c r="J62">
        <v>1</v>
      </c>
    </row>
    <row r="63" spans="1:11" x14ac:dyDescent="0.25">
      <c r="A63">
        <v>191154340</v>
      </c>
      <c r="B63" t="s">
        <v>87</v>
      </c>
      <c r="C63">
        <v>5</v>
      </c>
      <c r="D63" s="264">
        <v>4</v>
      </c>
      <c r="E63">
        <v>1</v>
      </c>
      <c r="G63">
        <v>1</v>
      </c>
    </row>
    <row r="64" spans="1:11" x14ac:dyDescent="0.25">
      <c r="A64">
        <v>192850730</v>
      </c>
      <c r="B64" t="s">
        <v>72</v>
      </c>
      <c r="C64">
        <v>5</v>
      </c>
      <c r="D64" s="264">
        <v>1</v>
      </c>
      <c r="F64">
        <v>1</v>
      </c>
    </row>
    <row r="65" spans="1:12" x14ac:dyDescent="0.25">
      <c r="A65">
        <v>201400194</v>
      </c>
      <c r="B65" t="s">
        <v>152</v>
      </c>
      <c r="C65">
        <v>5</v>
      </c>
      <c r="D65" s="264">
        <v>3</v>
      </c>
      <c r="G65">
        <v>1</v>
      </c>
    </row>
    <row r="66" spans="1:12" x14ac:dyDescent="0.25">
      <c r="A66">
        <v>191150480</v>
      </c>
      <c r="B66" t="s">
        <v>97</v>
      </c>
      <c r="C66">
        <v>5</v>
      </c>
      <c r="D66" s="264">
        <v>3</v>
      </c>
      <c r="J66">
        <v>1</v>
      </c>
    </row>
    <row r="67" spans="1:12" x14ac:dyDescent="0.25">
      <c r="A67">
        <v>202200266</v>
      </c>
      <c r="B67" t="s">
        <v>208</v>
      </c>
      <c r="C67">
        <v>5</v>
      </c>
      <c r="D67" s="264">
        <v>2</v>
      </c>
      <c r="G67">
        <v>1</v>
      </c>
    </row>
    <row r="68" spans="1:12" x14ac:dyDescent="0.25">
      <c r="A68">
        <v>201700071</v>
      </c>
      <c r="B68" t="s">
        <v>101</v>
      </c>
      <c r="C68">
        <v>5</v>
      </c>
      <c r="D68" s="264">
        <v>4</v>
      </c>
      <c r="J68">
        <v>1</v>
      </c>
    </row>
    <row r="69" spans="1:12" x14ac:dyDescent="0.25">
      <c r="A69">
        <v>202200103</v>
      </c>
      <c r="B69" t="s">
        <v>105</v>
      </c>
      <c r="C69">
        <v>5</v>
      </c>
      <c r="D69" s="264">
        <v>1</v>
      </c>
      <c r="J69">
        <v>1</v>
      </c>
    </row>
    <row r="70" spans="1:12" x14ac:dyDescent="0.25">
      <c r="A70">
        <v>201200167</v>
      </c>
      <c r="B70" t="s">
        <v>102</v>
      </c>
      <c r="C70">
        <v>5</v>
      </c>
      <c r="D70" s="264">
        <v>1</v>
      </c>
      <c r="J70">
        <v>1</v>
      </c>
    </row>
    <row r="71" spans="1:12" x14ac:dyDescent="0.25">
      <c r="A71">
        <v>202000032</v>
      </c>
      <c r="B71" t="s">
        <v>221</v>
      </c>
      <c r="C71">
        <v>5</v>
      </c>
      <c r="D71" s="264">
        <v>1</v>
      </c>
      <c r="K71">
        <v>1</v>
      </c>
    </row>
    <row r="72" spans="1:12" x14ac:dyDescent="0.25">
      <c r="A72">
        <v>201800034</v>
      </c>
      <c r="B72" t="s">
        <v>166</v>
      </c>
      <c r="C72">
        <v>5</v>
      </c>
      <c r="D72" s="264">
        <v>4</v>
      </c>
      <c r="I72">
        <v>1</v>
      </c>
    </row>
    <row r="73" spans="1:12" x14ac:dyDescent="0.25">
      <c r="A73">
        <v>202400400</v>
      </c>
      <c r="B73" t="s">
        <v>73</v>
      </c>
      <c r="C73">
        <v>5</v>
      </c>
      <c r="D73" s="264">
        <v>1</v>
      </c>
      <c r="F73">
        <v>1</v>
      </c>
      <c r="J73">
        <v>1</v>
      </c>
    </row>
    <row r="74" spans="1:12" x14ac:dyDescent="0.25">
      <c r="A74">
        <v>192850960</v>
      </c>
      <c r="B74" t="s">
        <v>109</v>
      </c>
      <c r="C74">
        <v>5</v>
      </c>
      <c r="D74" s="264">
        <v>3</v>
      </c>
      <c r="L74">
        <v>1</v>
      </c>
    </row>
    <row r="75" spans="1:12" x14ac:dyDescent="0.25">
      <c r="A75">
        <v>201700075</v>
      </c>
      <c r="B75" t="s">
        <v>229</v>
      </c>
      <c r="C75">
        <v>5</v>
      </c>
      <c r="D75" s="264">
        <v>1</v>
      </c>
      <c r="K75">
        <v>1</v>
      </c>
    </row>
    <row r="76" spans="1:12" x14ac:dyDescent="0.25">
      <c r="A76">
        <v>202300338</v>
      </c>
      <c r="B76" t="s">
        <v>212</v>
      </c>
      <c r="C76">
        <v>5</v>
      </c>
      <c r="D76" s="264">
        <v>4</v>
      </c>
      <c r="L76">
        <v>1</v>
      </c>
    </row>
    <row r="77" spans="1:12" x14ac:dyDescent="0.25">
      <c r="A77">
        <v>191137400</v>
      </c>
      <c r="B77" t="s">
        <v>25</v>
      </c>
      <c r="C77">
        <v>5</v>
      </c>
      <c r="D77" s="264">
        <v>2</v>
      </c>
      <c r="F77">
        <v>1</v>
      </c>
      <c r="H77">
        <v>1</v>
      </c>
      <c r="K77">
        <v>1</v>
      </c>
    </row>
    <row r="78" spans="1:12" x14ac:dyDescent="0.25">
      <c r="A78">
        <v>191127520</v>
      </c>
      <c r="B78" t="s">
        <v>74</v>
      </c>
      <c r="C78">
        <v>5</v>
      </c>
      <c r="D78" s="264">
        <v>4</v>
      </c>
      <c r="F78">
        <v>1</v>
      </c>
      <c r="J78">
        <v>1</v>
      </c>
    </row>
    <row r="79" spans="1:12" x14ac:dyDescent="0.25">
      <c r="A79">
        <v>202000256</v>
      </c>
      <c r="B79" t="s">
        <v>41</v>
      </c>
      <c r="C79">
        <v>5</v>
      </c>
      <c r="D79" s="264">
        <v>3</v>
      </c>
      <c r="H79">
        <v>1</v>
      </c>
    </row>
    <row r="80" spans="1:12" x14ac:dyDescent="0.25">
      <c r="A80">
        <v>191102010</v>
      </c>
      <c r="B80" t="s">
        <v>75</v>
      </c>
      <c r="C80">
        <v>5</v>
      </c>
      <c r="D80" s="264">
        <v>4</v>
      </c>
      <c r="F80">
        <v>1</v>
      </c>
      <c r="I80">
        <v>1</v>
      </c>
      <c r="K80">
        <v>1</v>
      </c>
    </row>
    <row r="81" spans="1:12" x14ac:dyDescent="0.25">
      <c r="A81">
        <v>201400037</v>
      </c>
      <c r="B81" t="s">
        <v>24</v>
      </c>
      <c r="C81">
        <v>5</v>
      </c>
      <c r="D81" s="264">
        <v>3</v>
      </c>
      <c r="E81">
        <v>1</v>
      </c>
      <c r="G81">
        <v>1</v>
      </c>
      <c r="H81">
        <v>1</v>
      </c>
      <c r="J81">
        <v>1</v>
      </c>
    </row>
    <row r="82" spans="1:12" x14ac:dyDescent="0.25">
      <c r="A82">
        <v>201900097</v>
      </c>
      <c r="B82" t="s">
        <v>30</v>
      </c>
      <c r="C82">
        <v>5</v>
      </c>
      <c r="D82" s="264">
        <v>3</v>
      </c>
      <c r="E82">
        <v>1</v>
      </c>
      <c r="F82">
        <v>1</v>
      </c>
      <c r="H82">
        <v>1</v>
      </c>
      <c r="K82">
        <v>1</v>
      </c>
    </row>
    <row r="83" spans="1:12" x14ac:dyDescent="0.25">
      <c r="A83">
        <v>201200146</v>
      </c>
      <c r="B83" t="s">
        <v>65</v>
      </c>
      <c r="C83">
        <v>5</v>
      </c>
      <c r="D83" s="264">
        <v>1</v>
      </c>
      <c r="F83">
        <v>1</v>
      </c>
      <c r="I83">
        <v>1</v>
      </c>
      <c r="K83">
        <v>1</v>
      </c>
    </row>
    <row r="84" spans="1:12" x14ac:dyDescent="0.25">
      <c r="A84">
        <v>191102041</v>
      </c>
      <c r="B84" t="s">
        <v>66</v>
      </c>
      <c r="C84">
        <v>5</v>
      </c>
      <c r="D84" s="264">
        <v>2</v>
      </c>
      <c r="F84">
        <v>1</v>
      </c>
      <c r="I84">
        <v>1</v>
      </c>
      <c r="K84">
        <v>1</v>
      </c>
    </row>
    <row r="85" spans="1:12" x14ac:dyDescent="0.25">
      <c r="A85">
        <v>202300102</v>
      </c>
      <c r="B85" t="s">
        <v>172</v>
      </c>
      <c r="C85">
        <v>5</v>
      </c>
      <c r="D85" s="264">
        <v>2</v>
      </c>
      <c r="J85">
        <v>1</v>
      </c>
    </row>
    <row r="86" spans="1:12" x14ac:dyDescent="0.25">
      <c r="A86">
        <v>201600018</v>
      </c>
      <c r="B86" t="s">
        <v>67</v>
      </c>
      <c r="C86">
        <v>5</v>
      </c>
      <c r="D86" s="264">
        <v>1</v>
      </c>
      <c r="F86">
        <v>1</v>
      </c>
    </row>
    <row r="87" spans="1:12" x14ac:dyDescent="0.25">
      <c r="A87">
        <v>201600241</v>
      </c>
      <c r="B87" t="s">
        <v>131</v>
      </c>
      <c r="C87">
        <v>5</v>
      </c>
      <c r="D87" s="264">
        <v>4</v>
      </c>
      <c r="L87">
        <v>1</v>
      </c>
    </row>
    <row r="88" spans="1:12" x14ac:dyDescent="0.25">
      <c r="A88">
        <v>201400300</v>
      </c>
      <c r="B88" t="s">
        <v>84</v>
      </c>
      <c r="C88">
        <v>5</v>
      </c>
      <c r="D88" s="264">
        <v>4</v>
      </c>
      <c r="G88">
        <v>1</v>
      </c>
    </row>
    <row r="89" spans="1:12" x14ac:dyDescent="0.25">
      <c r="A89">
        <v>202000035</v>
      </c>
      <c r="B89" t="s">
        <v>209</v>
      </c>
      <c r="C89">
        <v>5</v>
      </c>
      <c r="D89" s="264">
        <v>3</v>
      </c>
      <c r="F89">
        <v>1</v>
      </c>
      <c r="G89">
        <v>1</v>
      </c>
    </row>
    <row r="90" spans="1:12" x14ac:dyDescent="0.25">
      <c r="A90">
        <v>201400042</v>
      </c>
      <c r="B90" t="s">
        <v>35</v>
      </c>
      <c r="C90">
        <v>5</v>
      </c>
      <c r="D90" s="264">
        <v>4</v>
      </c>
      <c r="E90">
        <v>1</v>
      </c>
      <c r="H90">
        <v>1</v>
      </c>
    </row>
    <row r="91" spans="1:12" x14ac:dyDescent="0.25">
      <c r="A91">
        <v>201800003</v>
      </c>
      <c r="B91" t="s">
        <v>77</v>
      </c>
      <c r="C91">
        <v>5</v>
      </c>
      <c r="D91" s="264" t="s">
        <v>206</v>
      </c>
      <c r="F91">
        <v>1</v>
      </c>
    </row>
    <row r="92" spans="1:12" x14ac:dyDescent="0.25">
      <c r="A92">
        <v>202100319</v>
      </c>
      <c r="B92" t="s">
        <v>129</v>
      </c>
      <c r="C92">
        <v>5</v>
      </c>
      <c r="D92" s="264">
        <v>4</v>
      </c>
      <c r="H92">
        <v>1</v>
      </c>
    </row>
    <row r="93" spans="1:12" x14ac:dyDescent="0.25">
      <c r="A93">
        <v>201400044</v>
      </c>
      <c r="B93" t="s">
        <v>27</v>
      </c>
      <c r="C93">
        <v>5</v>
      </c>
      <c r="D93" s="264">
        <v>2</v>
      </c>
      <c r="H93">
        <v>1</v>
      </c>
    </row>
    <row r="94" spans="1:12" x14ac:dyDescent="0.25">
      <c r="A94">
        <v>201300155</v>
      </c>
      <c r="B94" t="s">
        <v>88</v>
      </c>
      <c r="C94">
        <v>5</v>
      </c>
      <c r="D94" s="264">
        <v>3</v>
      </c>
      <c r="G94">
        <v>1</v>
      </c>
    </row>
    <row r="95" spans="1:12" x14ac:dyDescent="0.25">
      <c r="A95">
        <v>191102041</v>
      </c>
      <c r="B95" t="s">
        <v>230</v>
      </c>
      <c r="C95">
        <v>5</v>
      </c>
      <c r="D95" s="264">
        <v>3</v>
      </c>
      <c r="K95">
        <v>1</v>
      </c>
    </row>
    <row r="96" spans="1:12" x14ac:dyDescent="0.25">
      <c r="A96">
        <v>191158510</v>
      </c>
      <c r="B96" t="s">
        <v>89</v>
      </c>
      <c r="C96">
        <v>5</v>
      </c>
      <c r="D96" s="264" t="s">
        <v>155</v>
      </c>
      <c r="G96">
        <v>1</v>
      </c>
    </row>
    <row r="97" spans="1:12" x14ac:dyDescent="0.25">
      <c r="A97">
        <v>202100226</v>
      </c>
      <c r="B97" t="s">
        <v>173</v>
      </c>
      <c r="C97">
        <v>5</v>
      </c>
      <c r="D97" s="264">
        <v>4</v>
      </c>
      <c r="H97">
        <v>1</v>
      </c>
      <c r="K97">
        <v>1</v>
      </c>
    </row>
    <row r="98" spans="1:12" x14ac:dyDescent="0.25">
      <c r="A98">
        <v>191852630</v>
      </c>
      <c r="B98" t="s">
        <v>168</v>
      </c>
      <c r="C98">
        <v>5</v>
      </c>
      <c r="D98" s="264">
        <v>3</v>
      </c>
      <c r="I98">
        <v>1</v>
      </c>
    </row>
    <row r="99" spans="1:12" x14ac:dyDescent="0.25">
      <c r="A99">
        <v>191121740</v>
      </c>
      <c r="B99" t="s">
        <v>42</v>
      </c>
      <c r="C99">
        <v>5</v>
      </c>
      <c r="D99" s="264" t="s">
        <v>210</v>
      </c>
      <c r="H99">
        <v>1</v>
      </c>
    </row>
    <row r="100" spans="1:12" x14ac:dyDescent="0.25">
      <c r="A100">
        <v>201700042</v>
      </c>
      <c r="B100" t="s">
        <v>54</v>
      </c>
      <c r="C100">
        <v>5</v>
      </c>
      <c r="D100" s="264">
        <v>2</v>
      </c>
      <c r="J100">
        <v>1</v>
      </c>
    </row>
    <row r="101" spans="1:12" x14ac:dyDescent="0.25">
      <c r="A101">
        <v>202300064</v>
      </c>
      <c r="B101" t="s">
        <v>78</v>
      </c>
      <c r="C101">
        <v>5</v>
      </c>
      <c r="D101" s="264">
        <v>1</v>
      </c>
      <c r="F101">
        <v>1</v>
      </c>
    </row>
    <row r="102" spans="1:12" x14ac:dyDescent="0.25">
      <c r="A102">
        <v>202400344</v>
      </c>
      <c r="B102" t="s">
        <v>232</v>
      </c>
      <c r="C102">
        <v>5</v>
      </c>
      <c r="D102" s="264">
        <v>3</v>
      </c>
      <c r="K102">
        <v>1</v>
      </c>
    </row>
    <row r="103" spans="1:12" x14ac:dyDescent="0.25">
      <c r="A103">
        <v>202000028</v>
      </c>
      <c r="B103" t="s">
        <v>223</v>
      </c>
      <c r="C103">
        <v>5</v>
      </c>
      <c r="D103" s="264">
        <v>4</v>
      </c>
      <c r="K103">
        <v>1</v>
      </c>
    </row>
    <row r="104" spans="1:12" x14ac:dyDescent="0.25">
      <c r="A104">
        <v>201700025</v>
      </c>
      <c r="B104" t="s">
        <v>110</v>
      </c>
      <c r="C104">
        <v>5</v>
      </c>
      <c r="D104" s="264">
        <v>3</v>
      </c>
      <c r="L104">
        <v>1</v>
      </c>
    </row>
    <row r="105" spans="1:12" x14ac:dyDescent="0.25">
      <c r="A105">
        <v>191155700</v>
      </c>
      <c r="B105" t="s">
        <v>28</v>
      </c>
      <c r="C105">
        <v>5</v>
      </c>
      <c r="D105" s="264">
        <v>1</v>
      </c>
      <c r="H105">
        <v>1</v>
      </c>
      <c r="J105">
        <v>1</v>
      </c>
    </row>
    <row r="106" spans="1:12" x14ac:dyDescent="0.25">
      <c r="A106">
        <v>192850840</v>
      </c>
      <c r="B106" t="s">
        <v>111</v>
      </c>
      <c r="C106">
        <v>5</v>
      </c>
      <c r="D106" s="264">
        <v>1</v>
      </c>
      <c r="L106">
        <v>1</v>
      </c>
    </row>
    <row r="107" spans="1:12" x14ac:dyDescent="0.25">
      <c r="A107">
        <v>191530881</v>
      </c>
      <c r="B107" t="s">
        <v>79</v>
      </c>
      <c r="C107">
        <v>5</v>
      </c>
      <c r="D107" s="264">
        <v>3</v>
      </c>
      <c r="F107">
        <v>1</v>
      </c>
    </row>
    <row r="108" spans="1:12" x14ac:dyDescent="0.25">
      <c r="A108">
        <v>191531830</v>
      </c>
      <c r="B108" t="s">
        <v>233</v>
      </c>
      <c r="C108">
        <v>5</v>
      </c>
      <c r="D108" s="264">
        <v>4</v>
      </c>
      <c r="F108">
        <v>1</v>
      </c>
      <c r="I108">
        <v>1</v>
      </c>
      <c r="K108">
        <v>1</v>
      </c>
    </row>
    <row r="109" spans="1:12" x14ac:dyDescent="0.25">
      <c r="A109">
        <v>202000037</v>
      </c>
      <c r="B109" t="s">
        <v>29</v>
      </c>
      <c r="C109">
        <v>5</v>
      </c>
      <c r="D109" s="264">
        <v>1</v>
      </c>
      <c r="H109">
        <v>1</v>
      </c>
      <c r="I109">
        <v>1</v>
      </c>
    </row>
    <row r="110" spans="1:12" x14ac:dyDescent="0.25">
      <c r="A110">
        <v>201300039</v>
      </c>
      <c r="B110" t="s">
        <v>55</v>
      </c>
      <c r="C110">
        <v>5</v>
      </c>
      <c r="D110" s="264">
        <v>3</v>
      </c>
      <c r="E110">
        <v>1</v>
      </c>
      <c r="G110">
        <v>1</v>
      </c>
      <c r="H110">
        <v>1</v>
      </c>
      <c r="I110">
        <v>1</v>
      </c>
    </row>
    <row r="111" spans="1:12" x14ac:dyDescent="0.25">
      <c r="A111">
        <v>191155710</v>
      </c>
      <c r="B111" t="s">
        <v>36</v>
      </c>
      <c r="C111">
        <v>5</v>
      </c>
      <c r="D111" s="264">
        <v>3</v>
      </c>
      <c r="H111">
        <v>1</v>
      </c>
      <c r="I111">
        <v>1</v>
      </c>
    </row>
    <row r="112" spans="1:12" x14ac:dyDescent="0.25">
      <c r="A112">
        <v>202400342</v>
      </c>
      <c r="B112" t="s">
        <v>224</v>
      </c>
      <c r="C112">
        <v>5</v>
      </c>
      <c r="D112" s="264">
        <v>2</v>
      </c>
      <c r="K112">
        <v>1</v>
      </c>
    </row>
    <row r="113" spans="1:12" x14ac:dyDescent="0.25">
      <c r="A113">
        <v>202200111</v>
      </c>
      <c r="B113" t="s">
        <v>130</v>
      </c>
      <c r="C113">
        <v>5</v>
      </c>
      <c r="D113" s="264">
        <v>4</v>
      </c>
      <c r="H113">
        <v>1</v>
      </c>
      <c r="J113">
        <v>1</v>
      </c>
      <c r="K113">
        <v>1</v>
      </c>
    </row>
    <row r="114" spans="1:12" x14ac:dyDescent="0.25">
      <c r="A114">
        <v>202200100</v>
      </c>
      <c r="B114" t="s">
        <v>68</v>
      </c>
      <c r="C114">
        <v>5</v>
      </c>
      <c r="D114" s="264">
        <v>1</v>
      </c>
      <c r="F114">
        <v>1</v>
      </c>
      <c r="I114">
        <v>1</v>
      </c>
      <c r="J114">
        <v>1</v>
      </c>
    </row>
    <row r="115" spans="1:12" x14ac:dyDescent="0.25">
      <c r="A115">
        <v>201600101</v>
      </c>
      <c r="B115" t="s">
        <v>37</v>
      </c>
      <c r="C115">
        <v>5</v>
      </c>
      <c r="D115" s="264">
        <v>3</v>
      </c>
      <c r="E115">
        <v>1</v>
      </c>
      <c r="H115">
        <v>1</v>
      </c>
    </row>
    <row r="116" spans="1:12" x14ac:dyDescent="0.25">
      <c r="A116">
        <v>191141700</v>
      </c>
      <c r="B116" t="s">
        <v>26</v>
      </c>
      <c r="C116">
        <v>5</v>
      </c>
      <c r="D116" s="264">
        <v>1</v>
      </c>
      <c r="G116">
        <v>1</v>
      </c>
      <c r="H116">
        <v>1</v>
      </c>
      <c r="J116">
        <v>1</v>
      </c>
    </row>
    <row r="117" spans="1:12" x14ac:dyDescent="0.25">
      <c r="A117">
        <v>191155730</v>
      </c>
      <c r="B117" t="s">
        <v>170</v>
      </c>
      <c r="C117">
        <v>5</v>
      </c>
      <c r="D117" s="264">
        <v>3</v>
      </c>
      <c r="H117">
        <v>1</v>
      </c>
      <c r="I117">
        <v>1</v>
      </c>
      <c r="J117">
        <v>1</v>
      </c>
    </row>
    <row r="118" spans="1:12" x14ac:dyDescent="0.25">
      <c r="A118">
        <v>201700218</v>
      </c>
      <c r="B118" t="s">
        <v>90</v>
      </c>
      <c r="C118">
        <v>5</v>
      </c>
      <c r="D118" s="264">
        <v>3</v>
      </c>
      <c r="G118">
        <v>1</v>
      </c>
    </row>
    <row r="119" spans="1:12" x14ac:dyDescent="0.25">
      <c r="A119">
        <v>201900098</v>
      </c>
      <c r="B119" t="s">
        <v>38</v>
      </c>
      <c r="C119">
        <v>5</v>
      </c>
      <c r="D119" s="264">
        <v>4</v>
      </c>
      <c r="H119">
        <v>1</v>
      </c>
    </row>
    <row r="120" spans="1:12" x14ac:dyDescent="0.25">
      <c r="A120">
        <v>201000201</v>
      </c>
      <c r="B120" t="s">
        <v>112</v>
      </c>
      <c r="C120">
        <v>5</v>
      </c>
      <c r="D120" s="264">
        <v>4</v>
      </c>
      <c r="L120">
        <v>1</v>
      </c>
    </row>
    <row r="121" spans="1:12" x14ac:dyDescent="0.25">
      <c r="A121">
        <v>191820120</v>
      </c>
      <c r="B121" t="s">
        <v>95</v>
      </c>
      <c r="C121">
        <v>5</v>
      </c>
      <c r="D121" s="264">
        <v>1</v>
      </c>
      <c r="I121">
        <v>1</v>
      </c>
    </row>
    <row r="122" spans="1:12" x14ac:dyDescent="0.25">
      <c r="A122">
        <v>201700024</v>
      </c>
      <c r="B122" t="s">
        <v>59</v>
      </c>
      <c r="C122">
        <v>5</v>
      </c>
      <c r="D122" s="264">
        <v>4</v>
      </c>
      <c r="E122">
        <v>1</v>
      </c>
      <c r="G122">
        <v>1</v>
      </c>
    </row>
    <row r="123" spans="1:12" x14ac:dyDescent="0.25">
      <c r="D123" s="264"/>
    </row>
  </sheetData>
  <sortState xmlns:xlrd2="http://schemas.microsoft.com/office/spreadsheetml/2017/richdata2" ref="A2:L123">
    <sortCondition ref="B2:B123"/>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2:Z73"/>
  <sheetViews>
    <sheetView showGridLines="0" tabSelected="1" topLeftCell="A2" workbookViewId="0">
      <selection activeCell="D6" sqref="D6:N6"/>
    </sheetView>
  </sheetViews>
  <sheetFormatPr defaultColWidth="9.140625" defaultRowHeight="14.25" x14ac:dyDescent="0.25"/>
  <cols>
    <col min="1" max="1" width="11.5703125" style="20" customWidth="1"/>
    <col min="2" max="2" width="1.5703125" style="2" customWidth="1"/>
    <col min="3" max="3" width="9.140625" style="20"/>
    <col min="4" max="5" width="9.140625" style="2"/>
    <col min="6" max="6" width="10.42578125" style="2" bestFit="1" customWidth="1"/>
    <col min="7" max="9" width="9.140625" style="2"/>
    <col min="10" max="10" width="9.140625" style="2" customWidth="1"/>
    <col min="11" max="11" width="11.140625" style="2" customWidth="1"/>
    <col min="12" max="12" width="1.5703125" style="2" customWidth="1"/>
    <col min="13" max="13" width="6.140625" style="2" customWidth="1"/>
    <col min="14" max="14" width="3.5703125" style="2" bestFit="1" customWidth="1"/>
    <col min="15" max="15" width="3.28515625" style="2" customWidth="1"/>
    <col min="16" max="17" width="9.140625" style="2"/>
    <col min="18" max="18" width="10" style="2" bestFit="1" customWidth="1"/>
    <col min="19" max="16384" width="9.140625" style="2"/>
  </cols>
  <sheetData>
    <row r="2" spans="1:26" ht="15.75" x14ac:dyDescent="0.25">
      <c r="E2" s="33" t="s">
        <v>15</v>
      </c>
      <c r="I2" s="19" t="s">
        <v>7</v>
      </c>
      <c r="J2" s="2" t="s">
        <v>8</v>
      </c>
    </row>
    <row r="3" spans="1:26" ht="15.75" x14ac:dyDescent="0.25">
      <c r="E3" s="33" t="s">
        <v>240</v>
      </c>
      <c r="I3" s="19" t="s">
        <v>18</v>
      </c>
      <c r="J3" s="2" t="s">
        <v>31</v>
      </c>
    </row>
    <row r="4" spans="1:26" ht="15" x14ac:dyDescent="0.25">
      <c r="I4" s="19" t="s">
        <v>9</v>
      </c>
      <c r="J4" s="2" t="s">
        <v>45</v>
      </c>
    </row>
    <row r="5" spans="1:26" ht="15" x14ac:dyDescent="0.25">
      <c r="D5" s="43" t="s">
        <v>43</v>
      </c>
      <c r="J5" s="42"/>
    </row>
    <row r="6" spans="1:26" ht="15" customHeight="1" x14ac:dyDescent="0.25">
      <c r="A6" s="284" t="s">
        <v>5</v>
      </c>
      <c r="B6" s="284"/>
      <c r="C6" s="284"/>
      <c r="D6" s="285"/>
      <c r="E6" s="286"/>
      <c r="F6" s="286"/>
      <c r="G6" s="286"/>
      <c r="H6" s="286"/>
      <c r="I6" s="286"/>
      <c r="J6" s="286"/>
      <c r="K6" s="286"/>
      <c r="L6" s="286"/>
      <c r="M6" s="286"/>
      <c r="N6" s="287"/>
    </row>
    <row r="7" spans="1:26" ht="5.0999999999999996" customHeight="1" x14ac:dyDescent="0.25">
      <c r="A7" s="37"/>
      <c r="B7" s="37"/>
      <c r="C7" s="37"/>
      <c r="D7" s="21"/>
      <c r="E7" s="21"/>
      <c r="F7" s="21"/>
      <c r="G7" s="21"/>
      <c r="H7" s="21"/>
      <c r="I7" s="21"/>
      <c r="J7" s="3"/>
      <c r="K7" s="3"/>
      <c r="L7" s="3"/>
      <c r="M7" s="3"/>
      <c r="N7" s="3"/>
    </row>
    <row r="8" spans="1:26" ht="15" customHeight="1" x14ac:dyDescent="0.25">
      <c r="A8" s="284" t="s">
        <v>6</v>
      </c>
      <c r="B8" s="284"/>
      <c r="C8" s="284"/>
      <c r="D8" s="288"/>
      <c r="E8" s="286"/>
      <c r="F8" s="286"/>
      <c r="G8" s="286"/>
      <c r="H8" s="286"/>
      <c r="I8" s="286"/>
      <c r="J8" s="286"/>
      <c r="K8" s="286"/>
      <c r="L8" s="286"/>
      <c r="M8" s="286"/>
      <c r="N8" s="287"/>
    </row>
    <row r="10" spans="1:26" x14ac:dyDescent="0.25">
      <c r="A10" s="5" t="s">
        <v>124</v>
      </c>
      <c r="B10" s="6"/>
      <c r="C10" s="14"/>
      <c r="D10" s="1"/>
      <c r="E10" s="1"/>
      <c r="F10" s="1"/>
      <c r="G10" s="1"/>
      <c r="H10" s="1"/>
      <c r="I10" s="1"/>
      <c r="J10" s="1"/>
      <c r="K10" s="1"/>
      <c r="L10" s="1"/>
    </row>
    <row r="11" spans="1:26" x14ac:dyDescent="0.25">
      <c r="A11" s="36" t="s">
        <v>21</v>
      </c>
    </row>
    <row r="12" spans="1:26" ht="9" customHeight="1" x14ac:dyDescent="0.25">
      <c r="A12" s="36"/>
    </row>
    <row r="13" spans="1:26" ht="15" x14ac:dyDescent="0.25">
      <c r="A13" s="7" t="s">
        <v>20</v>
      </c>
      <c r="B13" s="1"/>
      <c r="C13" s="8"/>
      <c r="D13" s="1"/>
      <c r="E13" s="1"/>
      <c r="F13" s="1"/>
      <c r="G13" s="1"/>
      <c r="H13" s="1"/>
      <c r="I13" s="1"/>
      <c r="J13" s="1"/>
      <c r="K13" s="1"/>
      <c r="L13" s="1"/>
      <c r="M13" s="289" t="s">
        <v>0</v>
      </c>
      <c r="N13" s="290"/>
      <c r="O13" s="1"/>
      <c r="P13" s="1"/>
      <c r="Q13" s="1"/>
      <c r="R13" s="1"/>
      <c r="S13" s="1"/>
    </row>
    <row r="14" spans="1:26" ht="15" customHeight="1" x14ac:dyDescent="0.25">
      <c r="A14" s="25" t="str">
        <f>IFERROR(INDEX('Courses-HTSM'!$B$2:$B$13,MATCH(C14,'Courses-HTSM'!$C$2:$C$13,0)),"")</f>
        <v/>
      </c>
      <c r="B14" s="1"/>
      <c r="C14" s="274"/>
      <c r="D14" s="275"/>
      <c r="E14" s="275"/>
      <c r="F14" s="275"/>
      <c r="G14" s="275"/>
      <c r="H14" s="275"/>
      <c r="I14" s="275"/>
      <c r="J14" s="275"/>
      <c r="K14" s="276"/>
      <c r="L14" s="8"/>
      <c r="M14" s="26" t="str">
        <f>IFERROR(INDEX('Courses-HTSM'!$D$2:$D$13,MATCH(C14,'Courses-HTSM'!$C$2:$C$13,0)),"")</f>
        <v/>
      </c>
      <c r="N14" s="27" t="s">
        <v>1</v>
      </c>
      <c r="O14" s="1"/>
      <c r="P14" s="157"/>
      <c r="Q14" s="157"/>
      <c r="R14" s="157"/>
      <c r="S14" s="157"/>
      <c r="T14" s="157"/>
      <c r="U14" s="157"/>
      <c r="V14" s="157"/>
      <c r="W14" s="157"/>
      <c r="X14" s="157"/>
      <c r="Y14" s="157"/>
      <c r="Z14" s="157"/>
    </row>
    <row r="15" spans="1:26" ht="15" customHeight="1" x14ac:dyDescent="0.25">
      <c r="A15" s="25" t="str">
        <f>IFERROR(INDEX('Courses-HTSM'!$B$2:$B$13,MATCH(C15,'Courses-HTSM'!$C$2:$C$13,0)),"")</f>
        <v/>
      </c>
      <c r="B15" s="1"/>
      <c r="C15" s="274"/>
      <c r="D15" s="275"/>
      <c r="E15" s="275"/>
      <c r="F15" s="275"/>
      <c r="G15" s="275"/>
      <c r="H15" s="275"/>
      <c r="I15" s="275"/>
      <c r="J15" s="275"/>
      <c r="K15" s="276"/>
      <c r="L15" s="8"/>
      <c r="M15" s="26" t="str">
        <f>IFERROR(INDEX('Courses-HTSM'!$D$2:$D$13,MATCH(C15,'Courses-HTSM'!$C$2:$C$13,0)),"")</f>
        <v/>
      </c>
      <c r="N15" s="27" t="s">
        <v>1</v>
      </c>
      <c r="O15" s="1"/>
      <c r="P15" s="157"/>
      <c r="Q15" s="157"/>
      <c r="R15" s="157"/>
      <c r="S15" s="157"/>
      <c r="T15" s="157"/>
      <c r="U15" s="157"/>
      <c r="V15" s="157"/>
      <c r="W15" s="157"/>
      <c r="X15" s="157"/>
      <c r="Y15" s="157"/>
      <c r="Z15" s="157"/>
    </row>
    <row r="16" spans="1:26" ht="15" customHeight="1" x14ac:dyDescent="0.25">
      <c r="A16" s="25" t="str">
        <f>IFERROR(INDEX('Courses-HTSM'!$B$2:$B$13,MATCH(C16,'Courses-HTSM'!$C$2:$C$13,0)),"")</f>
        <v/>
      </c>
      <c r="B16" s="1"/>
      <c r="C16" s="274"/>
      <c r="D16" s="275"/>
      <c r="E16" s="275"/>
      <c r="F16" s="275"/>
      <c r="G16" s="275"/>
      <c r="H16" s="275"/>
      <c r="I16" s="275"/>
      <c r="J16" s="275"/>
      <c r="K16" s="276"/>
      <c r="L16" s="8"/>
      <c r="M16" s="26" t="str">
        <f>IFERROR(INDEX('Courses-HTSM'!$D$2:$D$13,MATCH(C16,'Courses-HTSM'!$C$2:$C$13,0)),"")</f>
        <v/>
      </c>
      <c r="N16" s="27" t="s">
        <v>1</v>
      </c>
      <c r="O16" s="1"/>
      <c r="P16" s="157"/>
      <c r="Q16" s="157"/>
      <c r="R16" s="157"/>
      <c r="S16" s="157"/>
      <c r="T16" s="157"/>
      <c r="U16" s="157"/>
      <c r="V16" s="157"/>
      <c r="W16" s="157"/>
      <c r="X16" s="157"/>
      <c r="Y16" s="157"/>
      <c r="Z16" s="157"/>
    </row>
    <row r="17" spans="1:26" ht="15" customHeight="1" x14ac:dyDescent="0.25">
      <c r="A17" s="25" t="str">
        <f>IFERROR(INDEX('Courses-HTSM'!$B$2:$B$13,MATCH(C17,'Courses-HTSM'!$C$2:$C$13,0)),"")</f>
        <v/>
      </c>
      <c r="B17" s="1"/>
      <c r="C17" s="274"/>
      <c r="D17" s="275"/>
      <c r="E17" s="275"/>
      <c r="F17" s="275"/>
      <c r="G17" s="275"/>
      <c r="H17" s="275"/>
      <c r="I17" s="275"/>
      <c r="J17" s="275"/>
      <c r="K17" s="276"/>
      <c r="L17" s="8"/>
      <c r="M17" s="26" t="str">
        <f>IFERROR(INDEX('Courses-HTSM'!$D$2:$D$13,MATCH(C17,'Courses-HTSM'!$C$2:$C$13,0)),"")</f>
        <v/>
      </c>
      <c r="N17" s="27" t="s">
        <v>1</v>
      </c>
      <c r="O17" s="1"/>
      <c r="P17" s="157"/>
      <c r="Q17" s="157"/>
      <c r="R17" s="157"/>
      <c r="S17" s="157"/>
      <c r="T17" s="157"/>
      <c r="U17" s="157"/>
      <c r="V17" s="157"/>
      <c r="W17" s="157"/>
      <c r="X17" s="157"/>
      <c r="Y17" s="157"/>
      <c r="Z17" s="157"/>
    </row>
    <row r="18" spans="1:26" ht="15" customHeight="1" x14ac:dyDescent="0.25">
      <c r="A18" s="25" t="str">
        <f>IFERROR(INDEX('Courses-HTSM'!$B$2:$B$13,MATCH(C18,'Courses-HTSM'!$C$2:$C$13,0)),"")</f>
        <v/>
      </c>
      <c r="B18" s="1"/>
      <c r="C18" s="274"/>
      <c r="D18" s="275"/>
      <c r="E18" s="275"/>
      <c r="F18" s="275"/>
      <c r="G18" s="275"/>
      <c r="H18" s="275"/>
      <c r="I18" s="275"/>
      <c r="J18" s="275"/>
      <c r="K18" s="276"/>
      <c r="L18" s="8"/>
      <c r="M18" s="26" t="str">
        <f>IFERROR(INDEX('Courses-HTSM'!$D$2:$D$13,MATCH(C18,'Courses-HTSM'!$C$2:$C$13,0)),"")</f>
        <v/>
      </c>
      <c r="N18" s="27" t="s">
        <v>1</v>
      </c>
      <c r="O18" s="1"/>
      <c r="P18" s="157"/>
      <c r="Q18" s="157"/>
      <c r="R18" s="157"/>
      <c r="S18" s="157"/>
      <c r="T18" s="157"/>
      <c r="U18" s="157"/>
      <c r="V18" s="157"/>
      <c r="W18" s="157"/>
      <c r="X18" s="157"/>
      <c r="Y18" s="157"/>
      <c r="Z18" s="157"/>
    </row>
    <row r="19" spans="1:26" ht="15" customHeight="1" x14ac:dyDescent="0.25">
      <c r="A19" s="25" t="str">
        <f>IFERROR(INDEX('Courses-HTSM'!$B$2:$B$13,MATCH(C19,'Courses-HTSM'!$C$2:$C$13,0)),"")</f>
        <v/>
      </c>
      <c r="B19" s="1"/>
      <c r="C19" s="274"/>
      <c r="D19" s="275"/>
      <c r="E19" s="275"/>
      <c r="F19" s="275"/>
      <c r="G19" s="275"/>
      <c r="H19" s="275"/>
      <c r="I19" s="275"/>
      <c r="J19" s="275"/>
      <c r="K19" s="276"/>
      <c r="L19" s="8"/>
      <c r="M19" s="26" t="str">
        <f>IFERROR(INDEX('Courses-HTSM'!$D$2:$D$13,MATCH(C19,'Courses-HTSM'!$C$2:$C$13,0)),"")</f>
        <v/>
      </c>
      <c r="N19" s="27" t="s">
        <v>1</v>
      </c>
      <c r="O19" s="1"/>
      <c r="P19" s="157"/>
      <c r="Q19" s="157"/>
      <c r="R19" s="157"/>
      <c r="S19" s="157"/>
      <c r="T19" s="157"/>
      <c r="U19" s="157"/>
      <c r="V19" s="157"/>
      <c r="W19" s="157"/>
      <c r="X19" s="157"/>
      <c r="Y19" s="157"/>
      <c r="Z19" s="157"/>
    </row>
    <row r="20" spans="1:26" ht="5.0999999999999996" customHeight="1" x14ac:dyDescent="0.25">
      <c r="A20" s="8"/>
      <c r="B20" s="1"/>
      <c r="C20" s="8"/>
      <c r="D20" s="1"/>
      <c r="E20" s="1"/>
      <c r="F20" s="1"/>
      <c r="G20" s="1"/>
      <c r="H20" s="1"/>
      <c r="I20" s="1"/>
      <c r="J20" s="1"/>
      <c r="K20" s="1"/>
      <c r="L20" s="1"/>
      <c r="M20" s="1"/>
      <c r="N20" s="1"/>
      <c r="O20" s="1"/>
      <c r="P20" s="1"/>
      <c r="Q20" s="1"/>
      <c r="R20" s="1"/>
      <c r="S20" s="1"/>
      <c r="T20" s="4"/>
      <c r="U20" s="1"/>
    </row>
    <row r="21" spans="1:26" ht="15" customHeight="1" x14ac:dyDescent="0.25">
      <c r="A21" s="8"/>
      <c r="B21" s="1"/>
      <c r="C21" s="16"/>
      <c r="D21" s="10"/>
      <c r="E21" s="10"/>
      <c r="F21" s="10"/>
      <c r="G21" s="10"/>
      <c r="H21" s="277" t="s">
        <v>19</v>
      </c>
      <c r="I21" s="278"/>
      <c r="J21" s="278"/>
      <c r="K21" s="279"/>
      <c r="L21" s="1"/>
      <c r="M21" s="31">
        <f>SUM(M14:M19)</f>
        <v>0</v>
      </c>
      <c r="N21" s="28" t="s">
        <v>1</v>
      </c>
      <c r="O21" s="1"/>
      <c r="P21" s="1"/>
      <c r="Q21" s="1"/>
      <c r="R21" s="1"/>
      <c r="S21" s="1"/>
      <c r="T21" s="4"/>
      <c r="U21" s="1"/>
    </row>
    <row r="22" spans="1:26" ht="15" customHeight="1" x14ac:dyDescent="0.25">
      <c r="A22" s="8"/>
      <c r="B22" s="1"/>
      <c r="C22" s="16"/>
      <c r="D22" s="10"/>
      <c r="E22" s="10"/>
      <c r="F22" s="10"/>
      <c r="G22" s="10"/>
      <c r="H22" s="9"/>
      <c r="I22" s="9"/>
      <c r="J22" s="9"/>
      <c r="K22" s="9"/>
      <c r="L22" s="1"/>
      <c r="M22" s="39"/>
      <c r="N22" s="10"/>
      <c r="O22" s="1"/>
      <c r="P22" s="1"/>
      <c r="Q22" s="1"/>
      <c r="R22" s="1"/>
      <c r="S22" s="1"/>
      <c r="T22" s="4"/>
      <c r="U22" s="1"/>
    </row>
    <row r="23" spans="1:26" ht="15" x14ac:dyDescent="0.25">
      <c r="A23" s="7" t="s">
        <v>114</v>
      </c>
      <c r="B23" s="17"/>
      <c r="C23" s="22"/>
      <c r="H23" s="35"/>
      <c r="I23" s="34"/>
      <c r="J23" s="35" t="s">
        <v>122</v>
      </c>
      <c r="K23" s="34"/>
      <c r="L23" s="34"/>
      <c r="M23" s="34"/>
      <c r="N23" s="34"/>
      <c r="O23" s="17"/>
      <c r="P23" s="1"/>
      <c r="Q23" s="17"/>
      <c r="R23" s="17"/>
      <c r="S23" s="17"/>
      <c r="T23" s="17"/>
      <c r="U23" s="17"/>
    </row>
    <row r="24" spans="1:26" ht="15" customHeight="1" x14ac:dyDescent="0.25">
      <c r="A24" s="29" t="str">
        <f>IFERROR(INDEX(Courselist!$A:$A,MATCH($C24,Courselist!$B:$B,0)),"")</f>
        <v/>
      </c>
      <c r="B24" s="17"/>
      <c r="C24" s="274"/>
      <c r="D24" s="275"/>
      <c r="E24" s="275"/>
      <c r="F24" s="275"/>
      <c r="G24" s="275"/>
      <c r="H24" s="275"/>
      <c r="I24" s="275"/>
      <c r="J24" s="275"/>
      <c r="K24" s="276"/>
      <c r="L24" s="18"/>
      <c r="M24" s="30" t="str">
        <f>IFERROR(INDEX(Courselist!$C:$C,MATCH($C24,Courselist!$B:$B,0)),"")</f>
        <v/>
      </c>
      <c r="N24" s="27" t="s">
        <v>1</v>
      </c>
      <c r="O24" s="17"/>
      <c r="P24" s="53"/>
      <c r="Q24" s="158"/>
      <c r="R24" s="157"/>
      <c r="S24" s="157"/>
      <c r="T24" s="157"/>
      <c r="U24" s="157"/>
      <c r="V24" s="157"/>
      <c r="W24" s="157"/>
      <c r="X24" s="157"/>
      <c r="Y24" s="157"/>
      <c r="Z24" s="157"/>
    </row>
    <row r="25" spans="1:26" ht="15" customHeight="1" x14ac:dyDescent="0.25">
      <c r="A25" s="29" t="str">
        <f>IFERROR(INDEX(Courselist!$A:$A,MATCH($C25,Courselist!$B:$B,0)),"")</f>
        <v/>
      </c>
      <c r="B25" s="17"/>
      <c r="C25" s="274"/>
      <c r="D25" s="275"/>
      <c r="E25" s="275"/>
      <c r="F25" s="275"/>
      <c r="G25" s="275"/>
      <c r="H25" s="275"/>
      <c r="I25" s="275"/>
      <c r="J25" s="275"/>
      <c r="K25" s="276"/>
      <c r="L25" s="18"/>
      <c r="M25" s="30" t="str">
        <f>IFERROR(INDEX(Courselist!$C:$C,MATCH($C25,Courselist!$B:$B,0)),"")</f>
        <v/>
      </c>
      <c r="N25" s="27" t="s">
        <v>1</v>
      </c>
      <c r="O25" s="17"/>
      <c r="P25" s="54"/>
      <c r="Q25" s="158"/>
      <c r="R25" s="157"/>
      <c r="S25" s="157"/>
      <c r="T25" s="157"/>
      <c r="U25" s="157"/>
      <c r="V25" s="157"/>
      <c r="W25" s="157"/>
      <c r="X25" s="157"/>
      <c r="Y25" s="157"/>
      <c r="Z25" s="157"/>
    </row>
    <row r="26" spans="1:26" ht="15" customHeight="1" x14ac:dyDescent="0.25">
      <c r="A26" s="29" t="str">
        <f>IFERROR(INDEX(Courselist!$A:$A,MATCH($C26,Courselist!$B:$B,0)),"")</f>
        <v/>
      </c>
      <c r="B26" s="17"/>
      <c r="C26" s="274"/>
      <c r="D26" s="275"/>
      <c r="E26" s="275"/>
      <c r="F26" s="275"/>
      <c r="G26" s="275"/>
      <c r="H26" s="275"/>
      <c r="I26" s="275"/>
      <c r="J26" s="275"/>
      <c r="K26" s="276"/>
      <c r="L26" s="18"/>
      <c r="M26" s="30" t="str">
        <f>IFERROR(INDEX(Courselist!$C:$C,MATCH($C26,Courselist!$B:$B,0)),"")</f>
        <v/>
      </c>
      <c r="N26" s="27" t="s">
        <v>1</v>
      </c>
      <c r="O26" s="17"/>
      <c r="P26" s="54"/>
      <c r="Q26" s="158"/>
      <c r="R26" s="157"/>
      <c r="S26" s="157"/>
      <c r="T26" s="157"/>
      <c r="U26" s="157"/>
      <c r="V26" s="157"/>
      <c r="W26" s="157"/>
      <c r="X26" s="157"/>
      <c r="Y26" s="157"/>
      <c r="Z26" s="157"/>
    </row>
    <row r="27" spans="1:26" ht="15" customHeight="1" x14ac:dyDescent="0.25">
      <c r="A27" s="29" t="str">
        <f>IFERROR(INDEX(Courselist!$A:$A,MATCH($C27,Courselist!$B:$B,0)),"")</f>
        <v/>
      </c>
      <c r="B27" s="17"/>
      <c r="C27" s="274"/>
      <c r="D27" s="275"/>
      <c r="E27" s="275"/>
      <c r="F27" s="275"/>
      <c r="G27" s="275"/>
      <c r="H27" s="275"/>
      <c r="I27" s="275"/>
      <c r="J27" s="275"/>
      <c r="K27" s="276"/>
      <c r="L27" s="18"/>
      <c r="M27" s="30" t="str">
        <f>IFERROR(INDEX(Courselist!$C:$C,MATCH($C27,Courselist!$B:$B,0)),"")</f>
        <v/>
      </c>
      <c r="N27" s="27" t="s">
        <v>1</v>
      </c>
      <c r="O27" s="17"/>
      <c r="P27" s="54"/>
      <c r="Q27" s="158"/>
      <c r="R27" s="157"/>
      <c r="S27" s="157"/>
      <c r="T27" s="157"/>
      <c r="U27" s="157"/>
      <c r="V27" s="157"/>
      <c r="W27" s="157"/>
      <c r="X27" s="157"/>
      <c r="Y27" s="157"/>
      <c r="Z27" s="157"/>
    </row>
    <row r="28" spans="1:26" ht="15" customHeight="1" x14ac:dyDescent="0.25">
      <c r="A28" s="29" t="str">
        <f>IFERROR(INDEX(Courselist!$A:$A,MATCH($C28,Courselist!$B:$B,0)),"")</f>
        <v/>
      </c>
      <c r="B28" s="17"/>
      <c r="C28" s="274"/>
      <c r="D28" s="275"/>
      <c r="E28" s="275"/>
      <c r="F28" s="275"/>
      <c r="G28" s="275"/>
      <c r="H28" s="275"/>
      <c r="I28" s="275"/>
      <c r="J28" s="275"/>
      <c r="K28" s="276"/>
      <c r="L28" s="18"/>
      <c r="M28" s="30" t="str">
        <f>IFERROR(INDEX(Courselist!$C:$C,MATCH($C28,Courselist!$B:$B,0)),"")</f>
        <v/>
      </c>
      <c r="N28" s="27" t="s">
        <v>1</v>
      </c>
      <c r="O28" s="17"/>
      <c r="P28" s="54"/>
      <c r="Q28" s="158"/>
      <c r="R28" s="157"/>
      <c r="S28" s="157"/>
      <c r="T28" s="157"/>
      <c r="U28" s="157"/>
      <c r="V28" s="157"/>
      <c r="W28" s="157"/>
      <c r="X28" s="157"/>
      <c r="Y28" s="157"/>
      <c r="Z28" s="157"/>
    </row>
    <row r="29" spans="1:26" ht="15" customHeight="1" x14ac:dyDescent="0.25">
      <c r="A29" s="29" t="str">
        <f>IFERROR(INDEX(Courselist!$A:$A,MATCH($C29,Courselist!$B:$B,0)),"")</f>
        <v/>
      </c>
      <c r="B29" s="17"/>
      <c r="C29" s="274"/>
      <c r="D29" s="275"/>
      <c r="E29" s="275"/>
      <c r="F29" s="275"/>
      <c r="G29" s="275"/>
      <c r="H29" s="275"/>
      <c r="I29" s="275"/>
      <c r="J29" s="275"/>
      <c r="K29" s="276"/>
      <c r="L29" s="18"/>
      <c r="M29" s="30" t="str">
        <f>IFERROR(INDEX(Courselist!$C:$C,MATCH($C29,Courselist!$B:$B,0)),"")</f>
        <v/>
      </c>
      <c r="N29" s="27" t="s">
        <v>1</v>
      </c>
      <c r="O29" s="17"/>
      <c r="P29" s="54"/>
      <c r="Q29" s="158"/>
      <c r="R29" s="157"/>
      <c r="S29" s="157"/>
      <c r="T29" s="157"/>
      <c r="U29" s="157"/>
      <c r="V29" s="157"/>
      <c r="W29" s="157"/>
      <c r="X29" s="157"/>
      <c r="Y29" s="157"/>
      <c r="Z29" s="157"/>
    </row>
    <row r="30" spans="1:26" ht="5.0999999999999996" customHeight="1" x14ac:dyDescent="0.25">
      <c r="A30" s="44"/>
      <c r="B30" s="17"/>
      <c r="C30" s="44"/>
      <c r="D30" s="44"/>
      <c r="E30" s="44"/>
      <c r="F30" s="44"/>
      <c r="G30" s="44"/>
      <c r="H30" s="44"/>
      <c r="I30" s="44"/>
      <c r="J30" s="44"/>
      <c r="K30" s="44"/>
      <c r="L30" s="18"/>
      <c r="M30" s="46"/>
      <c r="N30" s="47"/>
      <c r="O30" s="17"/>
      <c r="P30" s="17"/>
      <c r="Q30" s="17"/>
      <c r="R30" s="17"/>
      <c r="S30" s="17"/>
      <c r="T30" s="17"/>
      <c r="U30" s="17"/>
    </row>
    <row r="31" spans="1:26" ht="15" customHeight="1" x14ac:dyDescent="0.25">
      <c r="A31" s="7" t="s">
        <v>123</v>
      </c>
      <c r="B31" s="17"/>
      <c r="C31" s="8"/>
      <c r="D31" s="8"/>
      <c r="E31" s="8"/>
      <c r="F31" s="8"/>
      <c r="G31" s="8"/>
      <c r="H31" s="8"/>
      <c r="I31" s="8"/>
      <c r="J31" s="8"/>
      <c r="K31" s="8"/>
      <c r="L31" s="18"/>
      <c r="M31" s="41"/>
      <c r="N31" s="1"/>
      <c r="O31" s="17"/>
      <c r="P31" s="17"/>
      <c r="Q31" s="17"/>
      <c r="R31" s="17"/>
      <c r="S31" s="17"/>
      <c r="T31" s="17"/>
      <c r="U31" s="17"/>
    </row>
    <row r="32" spans="1:26" ht="15" customHeight="1" x14ac:dyDescent="0.25">
      <c r="A32" s="45" t="s">
        <v>125</v>
      </c>
      <c r="B32" s="1"/>
      <c r="C32" s="45" t="s">
        <v>126</v>
      </c>
      <c r="D32" s="45"/>
      <c r="E32" s="45"/>
      <c r="F32" s="45"/>
      <c r="G32" s="45"/>
      <c r="H32" s="45"/>
      <c r="I32" s="45"/>
      <c r="J32" s="45"/>
      <c r="K32" s="45"/>
      <c r="L32" s="18"/>
      <c r="M32" s="48"/>
      <c r="N32" s="49"/>
      <c r="O32" s="17"/>
      <c r="P32" s="17"/>
      <c r="Q32" s="17"/>
      <c r="R32" s="17"/>
      <c r="S32" s="17"/>
      <c r="T32" s="17"/>
      <c r="U32" s="17"/>
    </row>
    <row r="33" spans="1:26" ht="15" customHeight="1" x14ac:dyDescent="0.25">
      <c r="A33" s="50"/>
      <c r="B33" s="17"/>
      <c r="C33" s="274"/>
      <c r="D33" s="275"/>
      <c r="E33" s="275"/>
      <c r="F33" s="275"/>
      <c r="G33" s="275"/>
      <c r="H33" s="275"/>
      <c r="I33" s="275"/>
      <c r="J33" s="275"/>
      <c r="K33" s="276"/>
      <c r="L33" s="18"/>
      <c r="M33" s="51"/>
      <c r="N33" s="27" t="s">
        <v>1</v>
      </c>
      <c r="O33" s="17"/>
      <c r="P33" s="17"/>
      <c r="Q33" s="17"/>
      <c r="R33" s="17"/>
      <c r="S33" s="17"/>
      <c r="T33" s="17"/>
      <c r="U33" s="17"/>
    </row>
    <row r="34" spans="1:26" ht="15" customHeight="1" x14ac:dyDescent="0.25">
      <c r="A34" s="50"/>
      <c r="B34" s="17"/>
      <c r="C34" s="274"/>
      <c r="D34" s="275"/>
      <c r="E34" s="275"/>
      <c r="F34" s="275"/>
      <c r="G34" s="275"/>
      <c r="H34" s="275"/>
      <c r="I34" s="275"/>
      <c r="J34" s="275"/>
      <c r="K34" s="276"/>
      <c r="L34" s="18"/>
      <c r="M34" s="51"/>
      <c r="N34" s="27" t="s">
        <v>1</v>
      </c>
      <c r="O34" s="17"/>
      <c r="P34" s="17"/>
      <c r="Q34" s="17"/>
      <c r="R34" s="17"/>
      <c r="S34" s="17"/>
      <c r="T34" s="17"/>
      <c r="U34" s="17"/>
    </row>
    <row r="35" spans="1:26" ht="15" customHeight="1" x14ac:dyDescent="0.25">
      <c r="A35" s="50"/>
      <c r="B35" s="17"/>
      <c r="C35" s="274"/>
      <c r="D35" s="275"/>
      <c r="E35" s="275"/>
      <c r="F35" s="275"/>
      <c r="G35" s="275"/>
      <c r="H35" s="275"/>
      <c r="I35" s="275"/>
      <c r="J35" s="275"/>
      <c r="K35" s="276"/>
      <c r="L35" s="18"/>
      <c r="M35" s="51"/>
      <c r="N35" s="27" t="s">
        <v>1</v>
      </c>
      <c r="O35" s="17"/>
      <c r="P35" s="17"/>
      <c r="Q35" s="17"/>
      <c r="R35" s="17"/>
      <c r="S35" s="17"/>
      <c r="T35" s="17"/>
      <c r="U35" s="17"/>
    </row>
    <row r="36" spans="1:26" ht="15" customHeight="1" x14ac:dyDescent="0.25">
      <c r="A36" s="50"/>
      <c r="B36" s="17"/>
      <c r="C36" s="274"/>
      <c r="D36" s="275"/>
      <c r="E36" s="275"/>
      <c r="F36" s="275"/>
      <c r="G36" s="275"/>
      <c r="H36" s="275"/>
      <c r="I36" s="275"/>
      <c r="J36" s="275"/>
      <c r="K36" s="276"/>
      <c r="L36" s="18"/>
      <c r="M36" s="51"/>
      <c r="N36" s="27" t="s">
        <v>1</v>
      </c>
      <c r="O36" s="17"/>
      <c r="P36" s="17"/>
      <c r="Q36" s="17"/>
      <c r="R36" s="17"/>
      <c r="S36" s="17"/>
      <c r="T36" s="17"/>
      <c r="U36" s="17"/>
    </row>
    <row r="37" spans="1:26" ht="15" customHeight="1" x14ac:dyDescent="0.25">
      <c r="A37" s="50"/>
      <c r="B37" s="17"/>
      <c r="C37" s="274"/>
      <c r="D37" s="275"/>
      <c r="E37" s="275"/>
      <c r="F37" s="275"/>
      <c r="G37" s="275"/>
      <c r="H37" s="275"/>
      <c r="I37" s="275"/>
      <c r="J37" s="275"/>
      <c r="K37" s="276"/>
      <c r="L37" s="18"/>
      <c r="M37" s="51"/>
      <c r="N37" s="27" t="s">
        <v>1</v>
      </c>
      <c r="O37" s="17"/>
      <c r="P37" s="17"/>
      <c r="Q37" s="17"/>
      <c r="R37" s="17"/>
      <c r="S37" s="17"/>
      <c r="T37" s="17"/>
      <c r="U37" s="17"/>
    </row>
    <row r="38" spans="1:26" ht="15" customHeight="1" x14ac:dyDescent="0.25">
      <c r="A38" s="50"/>
      <c r="B38" s="17"/>
      <c r="C38" s="274"/>
      <c r="D38" s="275"/>
      <c r="E38" s="275"/>
      <c r="F38" s="275"/>
      <c r="G38" s="275"/>
      <c r="H38" s="275"/>
      <c r="I38" s="275"/>
      <c r="J38" s="275"/>
      <c r="K38" s="276"/>
      <c r="L38" s="18"/>
      <c r="M38" s="51"/>
      <c r="N38" s="27" t="s">
        <v>1</v>
      </c>
      <c r="O38" s="17"/>
      <c r="P38" s="17"/>
      <c r="Q38" s="17"/>
      <c r="R38" s="17"/>
      <c r="S38" s="17"/>
      <c r="T38" s="17"/>
      <c r="U38" s="17"/>
    </row>
    <row r="39" spans="1:26" ht="5.0999999999999996" customHeight="1" x14ac:dyDescent="0.25">
      <c r="A39" s="8"/>
      <c r="B39" s="1"/>
      <c r="C39" s="8"/>
      <c r="D39" s="1"/>
      <c r="E39" s="1"/>
      <c r="F39" s="1"/>
      <c r="G39" s="1"/>
      <c r="H39" s="1"/>
      <c r="I39" s="1"/>
      <c r="J39" s="1"/>
      <c r="K39" s="1"/>
      <c r="L39" s="1"/>
      <c r="M39" s="1"/>
      <c r="N39" s="1"/>
      <c r="O39" s="1"/>
      <c r="P39" s="1"/>
      <c r="Q39" s="1"/>
      <c r="R39" s="1"/>
      <c r="S39" s="1"/>
      <c r="T39" s="4"/>
      <c r="U39" s="1"/>
    </row>
    <row r="40" spans="1:26" ht="15" customHeight="1" x14ac:dyDescent="0.25">
      <c r="A40" s="8"/>
      <c r="B40" s="1"/>
      <c r="C40" s="16"/>
      <c r="D40" s="10"/>
      <c r="E40" s="10"/>
      <c r="F40" s="10"/>
      <c r="G40" s="10"/>
      <c r="H40" s="277" t="s">
        <v>19</v>
      </c>
      <c r="I40" s="278"/>
      <c r="J40" s="278"/>
      <c r="K40" s="279"/>
      <c r="L40" s="1"/>
      <c r="M40" s="31">
        <f>SUM(M24:M29)+SUM(M33:M38)</f>
        <v>0</v>
      </c>
      <c r="N40" s="28" t="s">
        <v>1</v>
      </c>
      <c r="O40" s="1"/>
      <c r="P40" s="1"/>
      <c r="Q40" s="1"/>
      <c r="R40" s="1"/>
      <c r="S40" s="1"/>
      <c r="T40" s="4"/>
      <c r="U40" s="1"/>
    </row>
    <row r="41" spans="1:26" ht="15" customHeight="1" x14ac:dyDescent="0.25">
      <c r="A41" s="8"/>
      <c r="B41" s="1"/>
      <c r="C41" s="16"/>
      <c r="D41" s="10"/>
      <c r="E41" s="10"/>
      <c r="F41" s="10"/>
      <c r="G41" s="10"/>
      <c r="H41" s="9"/>
      <c r="I41" s="9"/>
      <c r="J41" s="9"/>
      <c r="K41" s="9"/>
      <c r="L41" s="1"/>
      <c r="M41" s="39"/>
      <c r="N41" s="10"/>
      <c r="O41" s="1"/>
      <c r="P41" s="1"/>
      <c r="Q41" s="1"/>
      <c r="R41" s="1"/>
      <c r="S41" s="1"/>
      <c r="T41" s="4"/>
      <c r="U41" s="1"/>
    </row>
    <row r="42" spans="1:26" ht="15" x14ac:dyDescent="0.25">
      <c r="A42" s="7" t="s">
        <v>10</v>
      </c>
      <c r="B42" s="1"/>
      <c r="C42" s="8"/>
      <c r="D42" s="1"/>
      <c r="E42" s="1"/>
      <c r="F42" s="1"/>
      <c r="G42" s="1"/>
      <c r="H42" s="1"/>
      <c r="I42" s="1"/>
      <c r="J42" s="1"/>
      <c r="K42" s="1"/>
      <c r="L42" s="1"/>
      <c r="M42" s="1"/>
      <c r="N42" s="1"/>
      <c r="O42" s="1"/>
      <c r="P42" s="1"/>
      <c r="Q42" s="1"/>
      <c r="R42" s="1"/>
      <c r="S42" s="1"/>
      <c r="T42" s="4"/>
      <c r="U42" s="1"/>
    </row>
    <row r="43" spans="1:26" ht="15" customHeight="1" x14ac:dyDescent="0.25">
      <c r="A43" s="29">
        <v>202000250</v>
      </c>
      <c r="B43" s="1"/>
      <c r="C43" s="280" t="str">
        <f>IF(C53="","Internship","Internship (Exemption HBO)")</f>
        <v>Internship</v>
      </c>
      <c r="D43" s="281"/>
      <c r="E43" s="281"/>
      <c r="F43" s="281"/>
      <c r="G43" s="281"/>
      <c r="H43" s="281"/>
      <c r="I43" s="281"/>
      <c r="J43" s="281"/>
      <c r="K43" s="282"/>
      <c r="L43" s="1"/>
      <c r="M43" s="26">
        <v>15</v>
      </c>
      <c r="N43" s="27" t="s">
        <v>1</v>
      </c>
      <c r="O43" s="1"/>
      <c r="P43" s="157"/>
      <c r="Q43" s="157"/>
      <c r="R43" s="157"/>
      <c r="S43" s="157"/>
      <c r="T43" s="157"/>
      <c r="U43" s="157"/>
      <c r="V43" s="157"/>
      <c r="W43" s="157"/>
      <c r="X43" s="157"/>
      <c r="Y43" s="157"/>
      <c r="Z43" s="157"/>
    </row>
    <row r="44" spans="1:26" ht="15" customHeight="1" x14ac:dyDescent="0.25">
      <c r="A44" s="29">
        <v>202000249</v>
      </c>
      <c r="B44" s="1"/>
      <c r="C44" s="280" t="s">
        <v>14</v>
      </c>
      <c r="D44" s="281"/>
      <c r="E44" s="281"/>
      <c r="F44" s="281"/>
      <c r="G44" s="281"/>
      <c r="H44" s="281"/>
      <c r="I44" s="281"/>
      <c r="J44" s="281"/>
      <c r="K44" s="282"/>
      <c r="L44" s="1"/>
      <c r="M44" s="26">
        <v>45</v>
      </c>
      <c r="N44" s="27" t="s">
        <v>1</v>
      </c>
      <c r="O44" s="1"/>
      <c r="P44" s="157"/>
      <c r="Q44" s="157"/>
      <c r="R44" s="157"/>
      <c r="S44" s="157"/>
      <c r="T44" s="157"/>
      <c r="U44" s="157"/>
      <c r="V44" s="157"/>
      <c r="W44" s="157"/>
      <c r="X44" s="157"/>
      <c r="Y44" s="157"/>
      <c r="Z44" s="157"/>
    </row>
    <row r="45" spans="1:26" ht="5.0999999999999996" customHeight="1" x14ac:dyDescent="0.25">
      <c r="A45" s="8"/>
      <c r="B45" s="1"/>
      <c r="C45" s="8"/>
      <c r="D45" s="1"/>
      <c r="E45" s="1"/>
      <c r="F45" s="1"/>
      <c r="G45" s="1"/>
      <c r="H45" s="1"/>
      <c r="I45" s="1"/>
      <c r="J45" s="1"/>
      <c r="K45" s="1"/>
      <c r="L45" s="1"/>
      <c r="M45" s="4"/>
      <c r="N45" s="1"/>
      <c r="O45" s="1"/>
      <c r="P45" s="1"/>
      <c r="Q45" s="1"/>
      <c r="R45" s="1"/>
    </row>
    <row r="46" spans="1:26" ht="15" customHeight="1" x14ac:dyDescent="0.25">
      <c r="A46" s="14"/>
      <c r="B46" s="1"/>
      <c r="C46" s="8"/>
      <c r="D46" s="1"/>
      <c r="E46" s="1"/>
      <c r="F46" s="1"/>
      <c r="G46" s="1"/>
      <c r="H46" s="277" t="s">
        <v>11</v>
      </c>
      <c r="I46" s="278"/>
      <c r="J46" s="278"/>
      <c r="K46" s="279"/>
      <c r="M46" s="32">
        <v>60</v>
      </c>
      <c r="N46" s="28" t="s">
        <v>1</v>
      </c>
      <c r="O46" s="1"/>
      <c r="P46" s="1"/>
      <c r="Q46" s="9"/>
      <c r="R46" s="10"/>
    </row>
    <row r="47" spans="1:26" ht="15" thickBot="1" x14ac:dyDescent="0.3">
      <c r="A47" s="21"/>
      <c r="B47" s="1"/>
      <c r="C47" s="8"/>
      <c r="D47" s="1"/>
      <c r="E47" s="1"/>
      <c r="F47" s="1"/>
      <c r="G47" s="1"/>
      <c r="H47" s="1"/>
      <c r="I47" s="1"/>
      <c r="J47" s="1"/>
      <c r="K47" s="1"/>
      <c r="L47" s="1"/>
      <c r="M47" s="1"/>
      <c r="N47" s="1"/>
      <c r="O47" s="1"/>
      <c r="P47" s="1"/>
      <c r="Q47" s="9"/>
      <c r="R47" s="1"/>
      <c r="S47" s="11"/>
      <c r="T47" s="38"/>
      <c r="U47" s="10"/>
    </row>
    <row r="48" spans="1:26" ht="15" customHeight="1" thickBot="1" x14ac:dyDescent="0.3">
      <c r="A48" s="8"/>
      <c r="B48" s="1"/>
      <c r="C48" s="8"/>
      <c r="D48" s="1"/>
      <c r="E48" s="1"/>
      <c r="F48" s="1"/>
      <c r="G48" s="1"/>
      <c r="H48" s="277" t="s">
        <v>17</v>
      </c>
      <c r="I48" s="278"/>
      <c r="J48" s="278"/>
      <c r="K48" s="279"/>
      <c r="L48" s="1"/>
      <c r="M48" s="23">
        <f>SUM(M21,M40,M46)</f>
        <v>60</v>
      </c>
      <c r="N48" s="24" t="s">
        <v>1</v>
      </c>
    </row>
    <row r="49" spans="1:26" x14ac:dyDescent="0.25">
      <c r="A49" s="8"/>
      <c r="B49" s="1"/>
      <c r="C49" s="8"/>
      <c r="D49" s="1"/>
      <c r="E49" s="1"/>
      <c r="F49" s="1"/>
      <c r="G49" s="1"/>
      <c r="H49" s="1"/>
      <c r="I49" s="1"/>
      <c r="J49" s="1"/>
      <c r="K49" s="1"/>
      <c r="L49" s="1"/>
      <c r="M49" s="1"/>
      <c r="N49" s="1"/>
      <c r="O49" s="1"/>
      <c r="P49" s="1"/>
      <c r="Q49" s="1"/>
      <c r="R49" s="1"/>
      <c r="S49" s="1"/>
      <c r="T49" s="9"/>
      <c r="U49" s="1"/>
    </row>
    <row r="50" spans="1:26" x14ac:dyDescent="0.25">
      <c r="A50" s="283" t="s">
        <v>203</v>
      </c>
      <c r="B50" s="283"/>
      <c r="C50" s="283"/>
      <c r="D50" s="283"/>
      <c r="E50" s="283"/>
      <c r="F50" s="283"/>
      <c r="G50" s="283"/>
      <c r="H50" s="283"/>
      <c r="I50" s="283"/>
      <c r="J50" s="283"/>
      <c r="K50" s="283"/>
      <c r="L50" s="283"/>
      <c r="M50" s="283"/>
      <c r="N50" s="283"/>
      <c r="O50" s="1"/>
      <c r="P50" s="1"/>
      <c r="Q50" s="1"/>
      <c r="R50" s="1"/>
      <c r="S50" s="1"/>
      <c r="T50" s="38"/>
      <c r="U50" s="1"/>
    </row>
    <row r="51" spans="1:26" x14ac:dyDescent="0.25">
      <c r="A51" s="283"/>
      <c r="B51" s="283"/>
      <c r="C51" s="283"/>
      <c r="D51" s="283"/>
      <c r="E51" s="283"/>
      <c r="F51" s="283"/>
      <c r="G51" s="283"/>
      <c r="H51" s="283"/>
      <c r="I51" s="283"/>
      <c r="J51" s="283"/>
      <c r="K51" s="283"/>
      <c r="L51" s="283"/>
      <c r="M51" s="283"/>
      <c r="N51" s="283"/>
      <c r="O51" s="1"/>
      <c r="P51" s="1"/>
      <c r="Q51" s="1"/>
      <c r="R51" s="1"/>
      <c r="S51" s="1"/>
      <c r="T51" s="4"/>
      <c r="U51" s="1"/>
    </row>
    <row r="52" spans="1:26" x14ac:dyDescent="0.25">
      <c r="A52" s="8"/>
      <c r="B52" s="1"/>
      <c r="C52" s="8"/>
      <c r="D52" s="1"/>
      <c r="E52" s="1"/>
      <c r="F52" s="1"/>
      <c r="G52" s="1"/>
      <c r="H52" s="1"/>
      <c r="I52" s="1"/>
      <c r="J52" s="1"/>
      <c r="K52" s="1"/>
      <c r="L52" s="1"/>
      <c r="M52" s="1"/>
      <c r="N52" s="1"/>
      <c r="O52" s="1"/>
      <c r="P52" s="1"/>
      <c r="Q52" s="1"/>
      <c r="R52" s="1"/>
      <c r="S52" s="1"/>
      <c r="T52" s="4"/>
      <c r="U52" s="1"/>
    </row>
    <row r="53" spans="1:26" ht="15" customHeight="1" x14ac:dyDescent="0.25">
      <c r="A53" s="50"/>
      <c r="B53" s="1"/>
      <c r="C53" s="274"/>
      <c r="D53" s="275"/>
      <c r="E53" s="275"/>
      <c r="F53" s="275"/>
      <c r="G53" s="275"/>
      <c r="H53" s="275"/>
      <c r="I53" s="275"/>
      <c r="J53" s="275"/>
      <c r="K53" s="276"/>
      <c r="L53" s="1"/>
      <c r="M53" s="52"/>
      <c r="N53" s="27" t="s">
        <v>1</v>
      </c>
      <c r="O53" s="1"/>
      <c r="P53" s="157"/>
      <c r="Q53" s="157"/>
      <c r="R53" s="157"/>
      <c r="S53" s="157"/>
      <c r="T53" s="157"/>
      <c r="U53" s="157"/>
      <c r="V53" s="157"/>
      <c r="W53" s="157"/>
      <c r="X53" s="157"/>
      <c r="Y53" s="157"/>
      <c r="Z53" s="157"/>
    </row>
    <row r="54" spans="1:26" ht="5.0999999999999996" customHeight="1" x14ac:dyDescent="0.25">
      <c r="A54" s="8"/>
      <c r="B54" s="1"/>
      <c r="C54" s="8"/>
      <c r="D54" s="1"/>
      <c r="E54" s="1"/>
      <c r="F54" s="1"/>
      <c r="G54" s="1"/>
      <c r="H54" s="1"/>
      <c r="I54" s="1"/>
      <c r="J54" s="1"/>
      <c r="K54" s="1"/>
      <c r="L54" s="1"/>
      <c r="M54" s="1"/>
      <c r="N54" s="1"/>
      <c r="O54" s="1"/>
      <c r="P54" s="157"/>
      <c r="Q54" s="157"/>
      <c r="R54" s="157"/>
      <c r="S54" s="157"/>
      <c r="T54" s="157"/>
      <c r="U54" s="157"/>
      <c r="V54" s="157"/>
      <c r="W54" s="157"/>
      <c r="X54" s="157"/>
      <c r="Y54" s="157"/>
      <c r="Z54" s="157"/>
    </row>
    <row r="55" spans="1:26" ht="15" customHeight="1" x14ac:dyDescent="0.25">
      <c r="A55" s="50"/>
      <c r="B55" s="1"/>
      <c r="C55" s="274"/>
      <c r="D55" s="275"/>
      <c r="E55" s="275"/>
      <c r="F55" s="275"/>
      <c r="G55" s="275"/>
      <c r="H55" s="275"/>
      <c r="I55" s="275"/>
      <c r="J55" s="275"/>
      <c r="K55" s="276"/>
      <c r="L55" s="1"/>
      <c r="M55" s="52"/>
      <c r="N55" s="27" t="s">
        <v>1</v>
      </c>
      <c r="O55" s="1"/>
      <c r="P55" s="157"/>
      <c r="Q55" s="157"/>
      <c r="R55" s="157"/>
      <c r="S55" s="157"/>
      <c r="T55" s="157"/>
      <c r="U55" s="157"/>
      <c r="V55" s="157"/>
      <c r="W55" s="157"/>
      <c r="X55" s="157"/>
      <c r="Y55" s="157"/>
      <c r="Z55" s="157"/>
    </row>
    <row r="56" spans="1:26" ht="5.0999999999999996" customHeight="1" x14ac:dyDescent="0.25">
      <c r="A56" s="8"/>
      <c r="B56" s="1"/>
      <c r="C56" s="8"/>
      <c r="D56" s="1"/>
      <c r="E56" s="1"/>
      <c r="F56" s="1"/>
      <c r="G56" s="1"/>
      <c r="H56" s="1"/>
      <c r="I56" s="1"/>
      <c r="J56" s="1"/>
      <c r="K56" s="1"/>
      <c r="L56" s="1"/>
      <c r="M56" s="1"/>
      <c r="N56" s="1"/>
      <c r="O56" s="1"/>
      <c r="P56" s="157"/>
      <c r="Q56" s="157"/>
      <c r="R56" s="157"/>
      <c r="S56" s="157"/>
      <c r="T56" s="157"/>
      <c r="U56" s="157"/>
      <c r="V56" s="157"/>
      <c r="W56" s="157"/>
      <c r="X56" s="157"/>
      <c r="Y56" s="157"/>
      <c r="Z56" s="157"/>
    </row>
    <row r="57" spans="1:26" ht="15" customHeight="1" x14ac:dyDescent="0.25">
      <c r="A57" s="50"/>
      <c r="B57" s="1"/>
      <c r="C57" s="274"/>
      <c r="D57" s="275"/>
      <c r="E57" s="275"/>
      <c r="F57" s="275"/>
      <c r="G57" s="275"/>
      <c r="H57" s="275"/>
      <c r="I57" s="275"/>
      <c r="J57" s="275"/>
      <c r="K57" s="276"/>
      <c r="L57" s="1"/>
      <c r="M57" s="52"/>
      <c r="N57" s="27" t="s">
        <v>1</v>
      </c>
      <c r="O57" s="1"/>
      <c r="P57" s="157"/>
      <c r="Q57" s="157"/>
      <c r="R57" s="157"/>
      <c r="S57" s="157"/>
      <c r="T57" s="157"/>
      <c r="U57" s="157"/>
      <c r="V57" s="157"/>
      <c r="W57" s="157"/>
      <c r="X57" s="157"/>
      <c r="Y57" s="157"/>
      <c r="Z57" s="157"/>
    </row>
    <row r="58" spans="1:26" ht="4.5" customHeight="1" x14ac:dyDescent="0.25">
      <c r="A58" s="8"/>
      <c r="B58" s="1"/>
      <c r="C58" s="8"/>
      <c r="D58" s="1"/>
      <c r="E58" s="1"/>
      <c r="F58" s="1"/>
      <c r="G58" s="1"/>
      <c r="H58" s="1"/>
      <c r="I58" s="1"/>
      <c r="J58" s="1"/>
      <c r="K58" s="1"/>
      <c r="L58" s="1"/>
      <c r="M58" s="1"/>
      <c r="N58" s="1"/>
      <c r="O58" s="1"/>
      <c r="P58" s="157"/>
      <c r="Q58" s="157"/>
      <c r="R58" s="157"/>
      <c r="S58" s="157"/>
      <c r="T58" s="157"/>
      <c r="U58" s="157"/>
      <c r="V58" s="157"/>
      <c r="W58" s="157"/>
      <c r="X58" s="157"/>
      <c r="Y58" s="157"/>
      <c r="Z58" s="157"/>
    </row>
    <row r="59" spans="1:26" ht="15" customHeight="1" x14ac:dyDescent="0.25">
      <c r="A59" s="50"/>
      <c r="B59" s="1"/>
      <c r="C59" s="274"/>
      <c r="D59" s="275"/>
      <c r="E59" s="275"/>
      <c r="F59" s="275"/>
      <c r="G59" s="275"/>
      <c r="H59" s="275"/>
      <c r="I59" s="275"/>
      <c r="J59" s="275"/>
      <c r="K59" s="276"/>
      <c r="L59" s="1"/>
      <c r="M59" s="52"/>
      <c r="N59" s="27" t="s">
        <v>1</v>
      </c>
      <c r="O59" s="1"/>
      <c r="P59" s="157"/>
      <c r="Q59" s="157"/>
      <c r="R59" s="157"/>
      <c r="S59" s="157"/>
      <c r="T59" s="157"/>
      <c r="U59" s="157"/>
      <c r="V59" s="157"/>
      <c r="W59" s="157"/>
      <c r="X59" s="157"/>
      <c r="Y59" s="157"/>
      <c r="Z59" s="157"/>
    </row>
    <row r="60" spans="1:26" ht="5.0999999999999996" customHeight="1" x14ac:dyDescent="0.25">
      <c r="A60" s="8"/>
      <c r="B60" s="1"/>
      <c r="C60" s="8"/>
      <c r="D60" s="1"/>
      <c r="E60" s="1"/>
      <c r="F60" s="1"/>
      <c r="G60" s="1"/>
      <c r="H60" s="1"/>
      <c r="I60" s="1"/>
      <c r="J60" s="1"/>
      <c r="K60" s="1"/>
      <c r="L60" s="1"/>
      <c r="M60" s="1"/>
      <c r="N60" s="1"/>
      <c r="O60" s="1"/>
      <c r="P60" s="157"/>
      <c r="Q60" s="157"/>
      <c r="R60" s="157"/>
      <c r="S60" s="157"/>
      <c r="T60" s="157"/>
      <c r="U60" s="157"/>
      <c r="V60" s="157"/>
      <c r="W60" s="157"/>
      <c r="X60" s="157"/>
      <c r="Y60" s="157"/>
      <c r="Z60" s="157"/>
    </row>
    <row r="61" spans="1:26" ht="15" customHeight="1" x14ac:dyDescent="0.25">
      <c r="A61" s="50"/>
      <c r="B61" s="1"/>
      <c r="C61" s="274"/>
      <c r="D61" s="275"/>
      <c r="E61" s="275"/>
      <c r="F61" s="275"/>
      <c r="G61" s="275"/>
      <c r="H61" s="275"/>
      <c r="I61" s="275"/>
      <c r="J61" s="275"/>
      <c r="K61" s="276"/>
      <c r="L61" s="1"/>
      <c r="M61" s="52"/>
      <c r="N61" s="27" t="s">
        <v>1</v>
      </c>
      <c r="O61" s="1"/>
      <c r="P61" s="157"/>
      <c r="Q61" s="157"/>
      <c r="R61" s="157"/>
      <c r="S61" s="157"/>
      <c r="T61" s="157"/>
      <c r="U61" s="157"/>
      <c r="V61" s="157"/>
      <c r="W61" s="157"/>
      <c r="X61" s="157"/>
      <c r="Y61" s="157"/>
      <c r="Z61" s="157"/>
    </row>
    <row r="62" spans="1:26" ht="5.0999999999999996" customHeight="1" x14ac:dyDescent="0.25">
      <c r="A62" s="8"/>
      <c r="B62" s="1"/>
      <c r="C62" s="8"/>
      <c r="D62" s="1"/>
      <c r="E62" s="1"/>
      <c r="F62" s="1"/>
      <c r="G62" s="1"/>
      <c r="H62" s="1"/>
      <c r="I62" s="1"/>
      <c r="J62" s="1"/>
      <c r="K62" s="1"/>
      <c r="L62" s="1"/>
      <c r="M62" s="1"/>
      <c r="N62" s="1"/>
      <c r="O62" s="1"/>
      <c r="P62" s="157"/>
      <c r="Q62" s="157"/>
      <c r="R62" s="157"/>
      <c r="S62" s="157"/>
      <c r="T62" s="157"/>
      <c r="U62" s="157"/>
      <c r="V62" s="157"/>
      <c r="W62" s="157"/>
      <c r="X62" s="157"/>
      <c r="Y62" s="157"/>
      <c r="Z62" s="157"/>
    </row>
    <row r="63" spans="1:26" ht="15" customHeight="1" x14ac:dyDescent="0.25">
      <c r="A63" s="50"/>
      <c r="B63" s="1"/>
      <c r="C63" s="274"/>
      <c r="D63" s="275"/>
      <c r="E63" s="275"/>
      <c r="F63" s="275"/>
      <c r="G63" s="275"/>
      <c r="H63" s="275"/>
      <c r="I63" s="275"/>
      <c r="J63" s="275"/>
      <c r="K63" s="276"/>
      <c r="L63" s="1"/>
      <c r="M63" s="52"/>
      <c r="N63" s="27" t="s">
        <v>1</v>
      </c>
      <c r="O63" s="1"/>
      <c r="P63" s="157"/>
      <c r="Q63" s="157"/>
      <c r="R63" s="157"/>
      <c r="S63" s="157"/>
      <c r="T63" s="157"/>
      <c r="U63" s="157"/>
      <c r="V63" s="157"/>
      <c r="W63" s="157"/>
      <c r="X63" s="157"/>
      <c r="Y63" s="157"/>
      <c r="Z63" s="157"/>
    </row>
    <row r="64" spans="1:26" ht="15" customHeight="1" x14ac:dyDescent="0.25">
      <c r="A64" s="8"/>
      <c r="B64" s="1"/>
      <c r="C64" s="8"/>
      <c r="D64" s="8"/>
      <c r="E64" s="8"/>
      <c r="F64" s="8"/>
      <c r="G64" s="8"/>
      <c r="H64" s="8"/>
      <c r="I64" s="8"/>
      <c r="J64" s="8"/>
      <c r="K64" s="8"/>
      <c r="L64" s="1"/>
      <c r="M64" s="1"/>
      <c r="N64" s="1"/>
      <c r="O64" s="1"/>
      <c r="P64" s="1"/>
      <c r="Q64" s="1"/>
      <c r="R64" s="1"/>
      <c r="S64" s="1"/>
      <c r="T64" s="4"/>
    </row>
    <row r="65" spans="1:26" x14ac:dyDescent="0.25">
      <c r="A65" s="8" t="s">
        <v>12</v>
      </c>
      <c r="B65" s="1"/>
      <c r="C65" s="8"/>
      <c r="D65" s="1"/>
      <c r="E65" s="1"/>
      <c r="F65" s="1"/>
      <c r="G65" s="1"/>
      <c r="H65" s="1"/>
      <c r="I65" s="1"/>
      <c r="J65" s="1"/>
      <c r="K65" s="1"/>
      <c r="L65" s="1"/>
      <c r="M65" s="1"/>
      <c r="N65" s="1"/>
      <c r="O65" s="1"/>
      <c r="P65" s="1"/>
      <c r="R65" s="1"/>
      <c r="S65" s="1"/>
      <c r="T65" s="4"/>
      <c r="U65" s="1"/>
    </row>
    <row r="66" spans="1:26" x14ac:dyDescent="0.25">
      <c r="A66" s="13" t="s">
        <v>2</v>
      </c>
      <c r="B66" s="12"/>
      <c r="C66" s="13"/>
      <c r="D66" s="12"/>
      <c r="E66" s="12"/>
      <c r="F66" s="12" t="s">
        <v>3</v>
      </c>
      <c r="G66" s="12"/>
      <c r="H66" s="15"/>
      <c r="I66" s="12"/>
      <c r="J66" s="15"/>
      <c r="K66" s="12" t="s">
        <v>16</v>
      </c>
      <c r="M66" s="1"/>
      <c r="N66" s="1"/>
      <c r="O66" s="1"/>
      <c r="P66" s="157"/>
      <c r="Q66" s="157"/>
      <c r="R66" s="157"/>
      <c r="S66" s="157"/>
      <c r="T66" s="157"/>
      <c r="U66" s="157"/>
      <c r="V66" s="157"/>
      <c r="W66" s="157"/>
      <c r="X66" s="157"/>
      <c r="Y66" s="157"/>
      <c r="Z66" s="157"/>
    </row>
    <row r="67" spans="1:26" x14ac:dyDescent="0.25">
      <c r="A67" s="8"/>
      <c r="B67" s="1"/>
      <c r="C67" s="8"/>
      <c r="D67" s="1"/>
      <c r="E67" s="1"/>
      <c r="F67" s="1"/>
      <c r="G67" s="1"/>
      <c r="I67" s="1"/>
      <c r="K67" s="1"/>
      <c r="L67" s="1"/>
      <c r="M67" s="1"/>
      <c r="N67" s="1"/>
      <c r="O67" s="1"/>
      <c r="P67" s="157"/>
      <c r="Q67" s="157"/>
      <c r="R67" s="157"/>
      <c r="S67" s="157"/>
      <c r="T67" s="157"/>
      <c r="U67" s="157"/>
      <c r="V67" s="157"/>
      <c r="W67" s="157"/>
      <c r="X67" s="157"/>
      <c r="Y67" s="157"/>
      <c r="Z67" s="157"/>
    </row>
    <row r="68" spans="1:26" x14ac:dyDescent="0.25">
      <c r="P68" s="157"/>
      <c r="Q68" s="157"/>
      <c r="R68" s="157"/>
      <c r="S68" s="157"/>
      <c r="T68" s="157"/>
      <c r="U68" s="157"/>
      <c r="V68" s="157"/>
      <c r="W68" s="157"/>
      <c r="X68" s="157"/>
      <c r="Y68" s="157"/>
      <c r="Z68" s="157"/>
    </row>
    <row r="69" spans="1:26" x14ac:dyDescent="0.25">
      <c r="P69" s="157"/>
      <c r="Q69" s="157"/>
      <c r="R69" s="157"/>
      <c r="S69" s="157"/>
      <c r="T69" s="157"/>
      <c r="U69" s="157"/>
      <c r="V69" s="157"/>
      <c r="W69" s="157"/>
      <c r="X69" s="157"/>
      <c r="Y69" s="157"/>
      <c r="Z69" s="157"/>
    </row>
    <row r="70" spans="1:26" x14ac:dyDescent="0.25">
      <c r="P70" s="157"/>
      <c r="Q70" s="157"/>
      <c r="R70" s="157"/>
      <c r="S70" s="157"/>
      <c r="T70" s="157"/>
      <c r="U70" s="157"/>
      <c r="V70" s="157"/>
      <c r="W70" s="157"/>
      <c r="X70" s="157"/>
      <c r="Y70" s="157"/>
      <c r="Z70" s="157"/>
    </row>
    <row r="71" spans="1:26" x14ac:dyDescent="0.25">
      <c r="P71" s="157"/>
      <c r="Q71" s="157"/>
      <c r="R71" s="157"/>
      <c r="S71" s="157"/>
      <c r="T71" s="157"/>
      <c r="U71" s="157"/>
      <c r="V71" s="157"/>
      <c r="W71" s="157"/>
      <c r="X71" s="157"/>
      <c r="Y71" s="157"/>
      <c r="Z71" s="157"/>
    </row>
    <row r="72" spans="1:26" x14ac:dyDescent="0.25">
      <c r="A72" s="8" t="s">
        <v>4</v>
      </c>
      <c r="B72" s="1"/>
      <c r="C72" s="8"/>
      <c r="D72" s="1"/>
      <c r="E72" s="1"/>
      <c r="F72" s="1" t="s">
        <v>4</v>
      </c>
      <c r="G72" s="1"/>
      <c r="I72" s="1"/>
      <c r="K72" s="1" t="s">
        <v>241</v>
      </c>
      <c r="M72" s="1"/>
      <c r="N72" s="1"/>
      <c r="O72" s="1"/>
      <c r="P72" s="157"/>
      <c r="Q72" s="157"/>
      <c r="R72" s="157"/>
      <c r="S72" s="157"/>
      <c r="T72" s="157"/>
      <c r="U72" s="157"/>
      <c r="V72" s="157"/>
      <c r="W72" s="157"/>
      <c r="X72" s="157"/>
      <c r="Y72" s="157"/>
      <c r="Z72" s="157"/>
    </row>
    <row r="73" spans="1:26" x14ac:dyDescent="0.25">
      <c r="A73" s="267"/>
      <c r="F73" s="266"/>
      <c r="P73" s="3"/>
      <c r="Q73" s="3"/>
      <c r="R73" s="3"/>
      <c r="S73" s="3"/>
      <c r="T73" s="55"/>
    </row>
  </sheetData>
  <sheetProtection selectLockedCells="1"/>
  <mergeCells count="36">
    <mergeCell ref="H21:K21"/>
    <mergeCell ref="C14:K14"/>
    <mergeCell ref="A6:C6"/>
    <mergeCell ref="D6:N6"/>
    <mergeCell ref="A8:C8"/>
    <mergeCell ref="D8:N8"/>
    <mergeCell ref="M13:N13"/>
    <mergeCell ref="C15:K15"/>
    <mergeCell ref="C16:K16"/>
    <mergeCell ref="C17:K17"/>
    <mergeCell ref="C18:K18"/>
    <mergeCell ref="C19:K19"/>
    <mergeCell ref="C63:K63"/>
    <mergeCell ref="C33:K33"/>
    <mergeCell ref="C34:K34"/>
    <mergeCell ref="C35:K35"/>
    <mergeCell ref="C36:K36"/>
    <mergeCell ref="C37:K37"/>
    <mergeCell ref="C38:K38"/>
    <mergeCell ref="C53:K53"/>
    <mergeCell ref="C55:K55"/>
    <mergeCell ref="C57:K57"/>
    <mergeCell ref="H40:K40"/>
    <mergeCell ref="C43:K43"/>
    <mergeCell ref="C44:K44"/>
    <mergeCell ref="A50:N51"/>
    <mergeCell ref="C24:K24"/>
    <mergeCell ref="C25:K25"/>
    <mergeCell ref="C26:K26"/>
    <mergeCell ref="C59:K59"/>
    <mergeCell ref="C61:K61"/>
    <mergeCell ref="C27:K27"/>
    <mergeCell ref="C29:K29"/>
    <mergeCell ref="C28:K28"/>
    <mergeCell ref="H46:K46"/>
    <mergeCell ref="H48:K48"/>
  </mergeCells>
  <conditionalFormatting sqref="M21">
    <cfRule type="cellIs" dxfId="2" priority="5" operator="equal">
      <formula>30</formula>
    </cfRule>
  </conditionalFormatting>
  <conditionalFormatting sqref="M40">
    <cfRule type="expression" dxfId="1" priority="2">
      <formula>IF(AND(SUM(M24:M29)&gt;=15,SUM(M24:M29)+SUM(M33:M38)&gt;=30),TRUE,FALSE)</formula>
    </cfRule>
  </conditionalFormatting>
  <conditionalFormatting sqref="M48">
    <cfRule type="cellIs" dxfId="0" priority="1" operator="equal">
      <formula>120</formula>
    </cfRule>
  </conditionalFormatting>
  <dataValidations count="1">
    <dataValidation type="list" allowBlank="1" showInputMessage="1" showErrorMessage="1" promptTitle="Select course list" prompt="Preselection of course list, to allow easy course selection:_x000a_1. List of compulsory courses_x000a_2. List of suggested elective courses_x000a_3. List of all MSc ME courses" sqref="P24:P29" xr:uid="{00000000-0002-0000-0100-000000000000}">
      <formula1>"Core Courses,Elective Courses,Any ME Course"</formula1>
    </dataValidation>
  </dataValidations>
  <hyperlinks>
    <hyperlink ref="J23" r:id="rId1" xr:uid="{00000000-0004-0000-0100-000000000000}"/>
  </hyperlinks>
  <pageMargins left="0.70866141732283472" right="0.35433070866141736" top="0.35433070866141736" bottom="0.35433070866141736" header="0.31496062992125984" footer="0.31496062992125984"/>
  <pageSetup paperSize="9" scale="84"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Title="Select a course" prompt="Select a course from the list of compulsory courses." xr:uid="{00000000-0002-0000-0100-000001000000}">
          <x14:formula1>
            <xm:f>'Courses-HTSM'!$C$2:$C$13</xm:f>
          </x14:formula1>
          <xm:sqref>C15:K19 C14:K14</xm:sqref>
        </x14:dataValidation>
        <x14:dataValidation type="list" allowBlank="1" showInputMessage="1" showErrorMessage="1" promptTitle="Select a course" prompt="Select at least 3, but up to 6 ME MSc courses from either:_x000a_1. List of compulsory specialisation courses_x000a_2. List of suggested elective specialisation courses_x000a_3. List of all ME MSc courses_x000a_(Use the dropdown menus in column P)" xr:uid="{00000000-0002-0000-0100-000002000000}">
          <x14:formula1>
            <xm:f>IF($P24="Core Courses",'Courses-HTSM'!$C$2:$C$13,IF($P24="Elective Courses",'Courses-HTSM'!$C$14:$C$36,Courselist!$B$2:$B$124))</xm:f>
          </x14:formula1>
          <xm:sqref>C24:K29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E22"/>
  <sheetViews>
    <sheetView workbookViewId="0"/>
  </sheetViews>
  <sheetFormatPr defaultRowHeight="15" x14ac:dyDescent="0.25"/>
  <cols>
    <col min="1" max="1" width="18.5703125" bestFit="1" customWidth="1"/>
    <col min="2" max="2" width="12.140625" bestFit="1" customWidth="1"/>
    <col min="3" max="3" width="52" bestFit="1" customWidth="1"/>
  </cols>
  <sheetData>
    <row r="1" spans="1:5" x14ac:dyDescent="0.25">
      <c r="A1" t="s">
        <v>135</v>
      </c>
      <c r="B1" t="s">
        <v>47</v>
      </c>
      <c r="C1" t="s">
        <v>48</v>
      </c>
      <c r="D1" t="s">
        <v>1</v>
      </c>
    </row>
    <row r="2" spans="1:5" x14ac:dyDescent="0.25">
      <c r="A2">
        <v>1</v>
      </c>
      <c r="B2">
        <f>IF(IF(_xlfn.IFNA(MATCH($A$1,'Curriculum 2024-2025'!$A:$A,0),0)&gt;0,1,IF(_xlfn.IFNA(MATCH($A$1,'Curriculum 2024-2025'!$F:$F,0),0)&gt;0,2,IF(_xlfn.IFNA(MATCH($A$1,'Curriculum 2024-2025'!$K:$K,0),0)&gt;0,3,0)))=1,INDEX('Curriculum 2024-2025'!$A:$A,_xlfn.IFNA(MATCH($A$1,'Curriculum 2024-2025'!$A:$A,0),_xlfn.IFNA(MATCH($A$1,'Curriculum 2024-2025'!$F:$F,0),MATCH($A$1,'Curriculum 2024-2025'!$K:$K,0)))+IF($E2="Core",2,15)+$A2),IF(IF(_xlfn.IFNA(MATCH($A$1,'Curriculum 2024-2025'!$A:$A,0),0)&gt;0,1,IF(_xlfn.IFNA(MATCH($A$1,'Curriculum 2024-2025'!$F:$F,0),0)&gt;0,2,IF(_xlfn.IFNA(MATCH($A$1,'Curriculum 2024-2025'!$K:$K,0),0)&gt;0,3,0)))=2,INDEX('Curriculum 2024-2025'!$F:$F,_xlfn.IFNA(MATCH($A$1,'Curriculum 2024-2025'!$A:$A,0),_xlfn.IFNA(MATCH($A$1,'Curriculum 2024-2025'!$F:$F,0),MATCH($A$1,'Curriculum 2024-2025'!$K:$K,0)))+IF($E2="Core",2,15)+$A2),IF(IF(_xlfn.IFNA(MATCH($A$1,'Curriculum 2024-2025'!$A:$A,0),0)&gt;0,1,IF(_xlfn.IFNA(MATCH($A$1,'Curriculum 2024-2025'!$F:$F,0),0)&gt;0,2,IF(_xlfn.IFNA(MATCH($A$1,'Curriculum 2024-2025'!$K:$K,0),0)&gt;0,3,0)))=3,INDEX('Curriculum 2024-2025'!$K:$K,_xlfn.IFNA(MATCH($A$1,'Curriculum 2024-2025'!$A:$A,0),_xlfn.IFNA(MATCH($A$1,'Curriculum 2024-2025'!$F:$F,0),MATCH($A$1,'Curriculum 2024-2025'!$K:$K,0)))+IF($E2="Core",2,15)+$A2),"")))</f>
        <v>201900091</v>
      </c>
      <c r="C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2024-2025'!$K:$K,0)))+IF($E2="Core",2,15)+$A2),IF(IF(_xlfn.IFNA(MATCH($A$1,'Curriculum 2024-2025'!$A:$A,0),0)&gt;0,1,IF(_xlfn.IFNA(MATCH($A$1,'Curriculum 2024-2025'!$F:$F,0),0)&gt;0,2,IF(_xlfn.IFNA(MATCH($A$1,'Curriculum 2023-2024'!$K:$K,0),0)&gt;0,3,0)))=2,INDEX('Curriculum 2024-2025'!$G:$G,_xlfn.IFNA(MATCH($A$1,'Curriculum 2024-2025'!$A:$A,0),_xlfn.IFNA(MATCH($A$1,'Curriculum 2024-2025'!$F:$F,0),MATCH($A$1,'Curriculum 2024-2025'!$K:$K,0)))+IF($E2="Core",2,15)+$A2),IF(IF(_xlfn.IFNA(MATCH($A$1,'Curriculum 2024-2025'!$A:$A,0),0)&gt;0,1,IF(_xlfn.IFNA(MATCH($A$1,'Curriculum 2024-2025'!$F:$F,0),0)&gt;0,2,IF(_xlfn.IFNA(MATCH($A$1,'Curriculum 2024-2025'!$K:$K,0),0)&gt;0,3,0)))=3,INDEX('Curriculum 2024-2025'!$L:$L,_xlfn.IFNA(MATCH($A$1,'Curriculum 2024-2025'!$A:$A,0),_xlfn.IFNA(MATCH($A$1,'Curriculum 2024-2025'!$F:$F,0),MATCH($A$1,'Curriculum 2024-2025'!$K:$K,0)))+IF($E2="Core",2,15)+$A2),"")))</f>
        <v>Advanced Topics in Finite Element Methods</v>
      </c>
      <c r="D2">
        <v>5</v>
      </c>
      <c r="E2" t="s">
        <v>236</v>
      </c>
    </row>
    <row r="3" spans="1:5" x14ac:dyDescent="0.25">
      <c r="A3">
        <v>2</v>
      </c>
      <c r="B3">
        <f>IF(IF(_xlfn.IFNA(MATCH($A$1,'Curriculum 2024-2025'!$A:$A,0),0)&gt;0,1,IF(_xlfn.IFNA(MATCH($A$1,'Curriculum 2024-2025'!$F:$F,0),0)&gt;0,2,IF(_xlfn.IFNA(MATCH($A$1,'Curriculum 2024-2025'!$K:$K,0),0)&gt;0,3,0)))=1,INDEX('Curriculum 2024-2025'!$A:$A,_xlfn.IFNA(MATCH($A$1,'Curriculum 2024-2025'!$A:$A,0),_xlfn.IFNA(MATCH($A$1,'Curriculum 2024-2025'!$F:$F,0),MATCH($A$1,'Curriculum 2024-2025'!$K:$K,0)))+IF($E3="Core",2,15)+$A3),IF(IF(_xlfn.IFNA(MATCH($A$1,'Curriculum 2024-2025'!$A:$A,0),0)&gt;0,1,IF(_xlfn.IFNA(MATCH($A$1,'Curriculum 2024-2025'!$F:$F,0),0)&gt;0,2,IF(_xlfn.IFNA(MATCH($A$1,'Curriculum 2024-2025'!$K:$K,0),0)&gt;0,3,0)))=2,INDEX('Curriculum 2024-2025'!$F:$F,_xlfn.IFNA(MATCH($A$1,'Curriculum 2024-2025'!$A:$A,0),_xlfn.IFNA(MATCH($A$1,'Curriculum 2024-2025'!$F:$F,0),MATCH($A$1,'Curriculum 2024-2025'!$K:$K,0)))+IF($E3="Core",2,15)+$A3),IF(IF(_xlfn.IFNA(MATCH($A$1,'Curriculum 2024-2025'!$A:$A,0),0)&gt;0,1,IF(_xlfn.IFNA(MATCH($A$1,'Curriculum 2024-2025'!$F:$F,0),0)&gt;0,2,IF(_xlfn.IFNA(MATCH($A$1,'Curriculum 2024-2025'!$K:$K,0),0)&gt;0,3,0)))=3,INDEX('Curriculum 2024-2025'!$K:$K,_xlfn.IFNA(MATCH($A$1,'Curriculum 2024-2025'!$A:$A,0),_xlfn.IFNA(MATCH($A$1,'Curriculum 2024-2025'!$F:$F,0),MATCH($A$1,'Curriculum 2024-2025'!$K:$K,0)))+IF($E3="Core",2,15)+$A3),"")))</f>
        <v>202300225</v>
      </c>
      <c r="C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2024-2025'!$K:$K,0)))+IF($E3="Core",2,15)+$A3),IF(IF(_xlfn.IFNA(MATCH($A$1,'Curriculum 2024-2025'!$A:$A,0),0)&gt;0,1,IF(_xlfn.IFNA(MATCH($A$1,'Curriculum 2024-2025'!$F:$F,0),0)&gt;0,2,IF(_xlfn.IFNA(MATCH($A$1,'Curriculum 2023-2024'!$K:$K,0),0)&gt;0,3,0)))=2,INDEX('Curriculum 2024-2025'!$G:$G,_xlfn.IFNA(MATCH($A$1,'Curriculum 2024-2025'!$A:$A,0),_xlfn.IFNA(MATCH($A$1,'Curriculum 2024-2025'!$F:$F,0),MATCH($A$1,'Curriculum 2024-2025'!$K:$K,0)))+IF($E3="Core",2,15)+$A3),IF(IF(_xlfn.IFNA(MATCH($A$1,'Curriculum 2024-2025'!$A:$A,0),0)&gt;0,1,IF(_xlfn.IFNA(MATCH($A$1,'Curriculum 2024-2025'!$F:$F,0),0)&gt;0,2,IF(_xlfn.IFNA(MATCH($A$1,'Curriculum 2024-2025'!$K:$K,0),0)&gt;0,3,0)))=3,INDEX('Curriculum 2024-2025'!$L:$L,_xlfn.IFNA(MATCH($A$1,'Curriculum 2024-2025'!$A:$A,0),_xlfn.IFNA(MATCH($A$1,'Curriculum 2024-2025'!$F:$F,0),MATCH($A$1,'Curriculum 2024-2025'!$K:$K,0)))+IF($E3="Core",2,15)+$A3),"")))</f>
        <v>Basics of Acoustic &amp; Aero-acoustics</v>
      </c>
      <c r="D3">
        <v>5</v>
      </c>
      <c r="E3" t="s">
        <v>236</v>
      </c>
    </row>
    <row r="4" spans="1:5" x14ac:dyDescent="0.25">
      <c r="A4">
        <v>3</v>
      </c>
      <c r="B4">
        <f>IF(IF(_xlfn.IFNA(MATCH($A$1,'Curriculum 2024-2025'!$A:$A,0),0)&gt;0,1,IF(_xlfn.IFNA(MATCH($A$1,'Curriculum 2024-2025'!$F:$F,0),0)&gt;0,2,IF(_xlfn.IFNA(MATCH($A$1,'Curriculum 2024-2025'!$K:$K,0),0)&gt;0,3,0)))=1,INDEX('Curriculum 2024-2025'!$A:$A,_xlfn.IFNA(MATCH($A$1,'Curriculum 2024-2025'!$A:$A,0),_xlfn.IFNA(MATCH($A$1,'Curriculum 2024-2025'!$F:$F,0),MATCH($A$1,'Curriculum 2024-2025'!$K:$K,0)))+IF($E4="Core",2,15)+$A4),IF(IF(_xlfn.IFNA(MATCH($A$1,'Curriculum 2024-2025'!$A:$A,0),0)&gt;0,1,IF(_xlfn.IFNA(MATCH($A$1,'Curriculum 2024-2025'!$F:$F,0),0)&gt;0,2,IF(_xlfn.IFNA(MATCH($A$1,'Curriculum 2024-2025'!$K:$K,0),0)&gt;0,3,0)))=2,INDEX('Curriculum 2024-2025'!$F:$F,_xlfn.IFNA(MATCH($A$1,'Curriculum 2024-2025'!$A:$A,0),_xlfn.IFNA(MATCH($A$1,'Curriculum 2024-2025'!$F:$F,0),MATCH($A$1,'Curriculum 2024-2025'!$K:$K,0)))+IF($E4="Core",2,15)+$A4),IF(IF(_xlfn.IFNA(MATCH($A$1,'Curriculum 2024-2025'!$A:$A,0),0)&gt;0,1,IF(_xlfn.IFNA(MATCH($A$1,'Curriculum 2024-2025'!$F:$F,0),0)&gt;0,2,IF(_xlfn.IFNA(MATCH($A$1,'Curriculum 2024-2025'!$K:$K,0),0)&gt;0,3,0)))=3,INDEX('Curriculum 2024-2025'!$K:$K,_xlfn.IFNA(MATCH($A$1,'Curriculum 2024-2025'!$A:$A,0),_xlfn.IFNA(MATCH($A$1,'Curriculum 2024-2025'!$F:$F,0),MATCH($A$1,'Curriculum 2024-2025'!$K:$K,0)))+IF($E4="Core",2,15)+$A4),"")))</f>
        <v>202000244</v>
      </c>
      <c r="C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2024-2025'!$K:$K,0)))+IF($E4="Core",2,15)+$A4),IF(IF(_xlfn.IFNA(MATCH($A$1,'Curriculum 2024-2025'!$A:$A,0),0)&gt;0,1,IF(_xlfn.IFNA(MATCH($A$1,'Curriculum 2024-2025'!$F:$F,0),0)&gt;0,2,IF(_xlfn.IFNA(MATCH($A$1,'Curriculum 2023-2024'!$K:$K,0),0)&gt;0,3,0)))=2,INDEX('Curriculum 2024-2025'!$G:$G,_xlfn.IFNA(MATCH($A$1,'Curriculum 2024-2025'!$A:$A,0),_xlfn.IFNA(MATCH($A$1,'Curriculum 2024-2025'!$F:$F,0),MATCH($A$1,'Curriculum 2024-2025'!$K:$K,0)))+IF($E4="Core",2,15)+$A4),IF(IF(_xlfn.IFNA(MATCH($A$1,'Curriculum 2024-2025'!$A:$A,0),0)&gt;0,1,IF(_xlfn.IFNA(MATCH($A$1,'Curriculum 2024-2025'!$F:$F,0),0)&gt;0,2,IF(_xlfn.IFNA(MATCH($A$1,'Curriculum 2024-2025'!$K:$K,0),0)&gt;0,3,0)))=3,INDEX('Curriculum 2024-2025'!$L:$L,_xlfn.IFNA(MATCH($A$1,'Curriculum 2024-2025'!$A:$A,0),_xlfn.IFNA(MATCH($A$1,'Curriculum 2024-2025'!$F:$F,0),MATCH($A$1,'Curriculum 2024-2025'!$K:$K,0)))+IF($E4="Core",2,15)+$A4),"")))</f>
        <v>Aircraft &amp; Wind Turbine Aerodynamics</v>
      </c>
      <c r="D4">
        <v>5</v>
      </c>
      <c r="E4" t="s">
        <v>236</v>
      </c>
    </row>
    <row r="5" spans="1:5" x14ac:dyDescent="0.25">
      <c r="A5">
        <v>4</v>
      </c>
      <c r="B5">
        <f>IF(IF(_xlfn.IFNA(MATCH($A$1,'Curriculum 2024-2025'!$A:$A,0),0)&gt;0,1,IF(_xlfn.IFNA(MATCH($A$1,'Curriculum 2024-2025'!$F:$F,0),0)&gt;0,2,IF(_xlfn.IFNA(MATCH($A$1,'Curriculum 2024-2025'!$K:$K,0),0)&gt;0,3,0)))=1,INDEX('Curriculum 2024-2025'!$A:$A,_xlfn.IFNA(MATCH($A$1,'Curriculum 2024-2025'!$A:$A,0),_xlfn.IFNA(MATCH($A$1,'Curriculum 2024-2025'!$F:$F,0),MATCH($A$1,'Curriculum 2024-2025'!$K:$K,0)))+IF($E5="Core",2,15)+$A5),IF(IF(_xlfn.IFNA(MATCH($A$1,'Curriculum 2024-2025'!$A:$A,0),0)&gt;0,1,IF(_xlfn.IFNA(MATCH($A$1,'Curriculum 2024-2025'!$F:$F,0),0)&gt;0,2,IF(_xlfn.IFNA(MATCH($A$1,'Curriculum 2024-2025'!$K:$K,0),0)&gt;0,3,0)))=2,INDEX('Curriculum 2024-2025'!$F:$F,_xlfn.IFNA(MATCH($A$1,'Curriculum 2024-2025'!$A:$A,0),_xlfn.IFNA(MATCH($A$1,'Curriculum 2024-2025'!$F:$F,0),MATCH($A$1,'Curriculum 2024-2025'!$K:$K,0)))+IF($E5="Core",2,15)+$A5),IF(IF(_xlfn.IFNA(MATCH($A$1,'Curriculum 2024-2025'!$A:$A,0),0)&gt;0,1,IF(_xlfn.IFNA(MATCH($A$1,'Curriculum 2024-2025'!$F:$F,0),0)&gt;0,2,IF(_xlfn.IFNA(MATCH($A$1,'Curriculum 2024-2025'!$K:$K,0),0)&gt;0,3,0)))=3,INDEX('Curriculum 2024-2025'!$K:$K,_xlfn.IFNA(MATCH($A$1,'Curriculum 2024-2025'!$A:$A,0),_xlfn.IFNA(MATCH($A$1,'Curriculum 2024-2025'!$F:$F,0),MATCH($A$1,'Curriculum 2024-2025'!$K:$K,0)))+IF($E5="Core",2,15)+$A5),"")))</f>
        <v>191121710</v>
      </c>
      <c r="C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2024-2025'!$K:$K,0)))+IF($E5="Core",2,15)+$A5),IF(IF(_xlfn.IFNA(MATCH($A$1,'Curriculum 2024-2025'!$A:$A,0),0)&gt;0,1,IF(_xlfn.IFNA(MATCH($A$1,'Curriculum 2024-2025'!$F:$F,0),0)&gt;0,2,IF(_xlfn.IFNA(MATCH($A$1,'Curriculum 2023-2024'!$K:$K,0),0)&gt;0,3,0)))=2,INDEX('Curriculum 2024-2025'!$G:$G,_xlfn.IFNA(MATCH($A$1,'Curriculum 2024-2025'!$A:$A,0),_xlfn.IFNA(MATCH($A$1,'Curriculum 2024-2025'!$F:$F,0),MATCH($A$1,'Curriculum 2024-2025'!$K:$K,0)))+IF($E5="Core",2,15)+$A5),IF(IF(_xlfn.IFNA(MATCH($A$1,'Curriculum 2024-2025'!$A:$A,0),0)&gt;0,1,IF(_xlfn.IFNA(MATCH($A$1,'Curriculum 2024-2025'!$F:$F,0),0)&gt;0,2,IF(_xlfn.IFNA(MATCH($A$1,'Curriculum 2024-2025'!$K:$K,0),0)&gt;0,3,0)))=3,INDEX('Curriculum 2024-2025'!$L:$L,_xlfn.IFNA(MATCH($A$1,'Curriculum 2024-2025'!$A:$A,0),_xlfn.IFNA(MATCH($A$1,'Curriculum 2024-2025'!$F:$F,0),MATCH($A$1,'Curriculum 2024-2025'!$K:$K,0)))+IF($E5="Core",2,15)+$A5),"")))</f>
        <v>Composites</v>
      </c>
      <c r="D5">
        <v>5</v>
      </c>
      <c r="E5" t="s">
        <v>236</v>
      </c>
    </row>
    <row r="6" spans="1:5" x14ac:dyDescent="0.25">
      <c r="A6">
        <v>5</v>
      </c>
      <c r="B6">
        <f>IF(IF(_xlfn.IFNA(MATCH($A$1,'Curriculum 2024-2025'!$A:$A,0),0)&gt;0,1,IF(_xlfn.IFNA(MATCH($A$1,'Curriculum 2024-2025'!$F:$F,0),0)&gt;0,2,IF(_xlfn.IFNA(MATCH($A$1,'Curriculum 2024-2025'!$K:$K,0),0)&gt;0,3,0)))=1,INDEX('Curriculum 2024-2025'!$A:$A,_xlfn.IFNA(MATCH($A$1,'Curriculum 2024-2025'!$A:$A,0),_xlfn.IFNA(MATCH($A$1,'Curriculum 2024-2025'!$F:$F,0),MATCH($A$1,'Curriculum 2024-2025'!$K:$K,0)))+IF($E6="Core",2,15)+$A6),IF(IF(_xlfn.IFNA(MATCH($A$1,'Curriculum 2024-2025'!$A:$A,0),0)&gt;0,1,IF(_xlfn.IFNA(MATCH($A$1,'Curriculum 2024-2025'!$F:$F,0),0)&gt;0,2,IF(_xlfn.IFNA(MATCH($A$1,'Curriculum 2024-2025'!$K:$K,0),0)&gt;0,3,0)))=2,INDEX('Curriculum 2024-2025'!$F:$F,_xlfn.IFNA(MATCH($A$1,'Curriculum 2024-2025'!$A:$A,0),_xlfn.IFNA(MATCH($A$1,'Curriculum 2024-2025'!$F:$F,0),MATCH($A$1,'Curriculum 2024-2025'!$K:$K,0)))+IF($E6="Core",2,15)+$A6),IF(IF(_xlfn.IFNA(MATCH($A$1,'Curriculum 2024-2025'!$A:$A,0),0)&gt;0,1,IF(_xlfn.IFNA(MATCH($A$1,'Curriculum 2024-2025'!$F:$F,0),0)&gt;0,2,IF(_xlfn.IFNA(MATCH($A$1,'Curriculum 2024-2025'!$K:$K,0),0)&gt;0,3,0)))=3,INDEX('Curriculum 2024-2025'!$K:$K,_xlfn.IFNA(MATCH($A$1,'Curriculum 2024-2025'!$A:$A,0),_xlfn.IFNA(MATCH($A$1,'Curriculum 2024-2025'!$F:$F,0),MATCH($A$1,'Curriculum 2024-2025'!$K:$K,0)))+IF($E6="Core",2,15)+$A6),"")))</f>
        <v>191154731</v>
      </c>
      <c r="C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2024-2025'!$K:$K,0)))+IF($E6="Core",2,15)+$A6),IF(IF(_xlfn.IFNA(MATCH($A$1,'Curriculum 2024-2025'!$A:$A,0),0)&gt;0,1,IF(_xlfn.IFNA(MATCH($A$1,'Curriculum 2024-2025'!$F:$F,0),0)&gt;0,2,IF(_xlfn.IFNA(MATCH($A$1,'Curriculum 2023-2024'!$K:$K,0),0)&gt;0,3,0)))=2,INDEX('Curriculum 2024-2025'!$G:$G,_xlfn.IFNA(MATCH($A$1,'Curriculum 2024-2025'!$A:$A,0),_xlfn.IFNA(MATCH($A$1,'Curriculum 2024-2025'!$F:$F,0),MATCH($A$1,'Curriculum 2024-2025'!$K:$K,0)))+IF($E6="Core",2,15)+$A6),IF(IF(_xlfn.IFNA(MATCH($A$1,'Curriculum 2024-2025'!$A:$A,0),0)&gt;0,1,IF(_xlfn.IFNA(MATCH($A$1,'Curriculum 2024-2025'!$F:$F,0),0)&gt;0,2,IF(_xlfn.IFNA(MATCH($A$1,'Curriculum 2024-2025'!$K:$K,0),0)&gt;0,3,0)))=3,INDEX('Curriculum 2024-2025'!$L:$L,_xlfn.IFNA(MATCH($A$1,'Curriculum 2024-2025'!$A:$A,0),_xlfn.IFNA(MATCH($A$1,'Curriculum 2024-2025'!$F:$F,0),MATCH($A$1,'Curriculum 2024-2025'!$K:$K,0)))+IF($E6="Core",2,15)+$A6),"")))</f>
        <v>Computational Fluid Dynamics</v>
      </c>
      <c r="D6">
        <v>5</v>
      </c>
      <c r="E6" t="s">
        <v>236</v>
      </c>
    </row>
    <row r="7" spans="1:5" x14ac:dyDescent="0.25">
      <c r="A7">
        <v>6</v>
      </c>
      <c r="B7">
        <f>IF(IF(_xlfn.IFNA(MATCH($A$1,'Curriculum 2024-2025'!$A:$A,0),0)&gt;0,1,IF(_xlfn.IFNA(MATCH($A$1,'Curriculum 2024-2025'!$F:$F,0),0)&gt;0,2,IF(_xlfn.IFNA(MATCH($A$1,'Curriculum 2024-2025'!$K:$K,0),0)&gt;0,3,0)))=1,INDEX('Curriculum 2024-2025'!$A:$A,_xlfn.IFNA(MATCH($A$1,'Curriculum 2024-2025'!$A:$A,0),_xlfn.IFNA(MATCH($A$1,'Curriculum 2024-2025'!$F:$F,0),MATCH($A$1,'Curriculum 2024-2025'!$K:$K,0)))+IF($E7="Core",2,15)+$A7),IF(IF(_xlfn.IFNA(MATCH($A$1,'Curriculum 2024-2025'!$A:$A,0),0)&gt;0,1,IF(_xlfn.IFNA(MATCH($A$1,'Curriculum 2024-2025'!$F:$F,0),0)&gt;0,2,IF(_xlfn.IFNA(MATCH($A$1,'Curriculum 2024-2025'!$K:$K,0),0)&gt;0,3,0)))=2,INDEX('Curriculum 2024-2025'!$F:$F,_xlfn.IFNA(MATCH($A$1,'Curriculum 2024-2025'!$A:$A,0),_xlfn.IFNA(MATCH($A$1,'Curriculum 2024-2025'!$F:$F,0),MATCH($A$1,'Curriculum 2024-2025'!$K:$K,0)))+IF($E7="Core",2,15)+$A7),IF(IF(_xlfn.IFNA(MATCH($A$1,'Curriculum 2024-2025'!$A:$A,0),0)&gt;0,1,IF(_xlfn.IFNA(MATCH($A$1,'Curriculum 2024-2025'!$F:$F,0),0)&gt;0,2,IF(_xlfn.IFNA(MATCH($A$1,'Curriculum 2024-2025'!$K:$K,0),0)&gt;0,3,0)))=3,INDEX('Curriculum 2024-2025'!$K:$K,_xlfn.IFNA(MATCH($A$1,'Curriculum 2024-2025'!$A:$A,0),_xlfn.IFNA(MATCH($A$1,'Curriculum 2024-2025'!$F:$F,0),MATCH($A$1,'Curriculum 2024-2025'!$K:$K,0)))+IF($E7="Core",2,15)+$A7),"")))</f>
        <v>201500235</v>
      </c>
      <c r="C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2024-2025'!$K:$K,0)))+IF($E7="Core",2,15)+$A7),IF(IF(_xlfn.IFNA(MATCH($A$1,'Curriculum 2024-2025'!$A:$A,0),0)&gt;0,1,IF(_xlfn.IFNA(MATCH($A$1,'Curriculum 2024-2025'!$F:$F,0),0)&gt;0,2,IF(_xlfn.IFNA(MATCH($A$1,'Curriculum 2023-2024'!$K:$K,0),0)&gt;0,3,0)))=2,INDEX('Curriculum 2024-2025'!$G:$G,_xlfn.IFNA(MATCH($A$1,'Curriculum 2024-2025'!$A:$A,0),_xlfn.IFNA(MATCH($A$1,'Curriculum 2024-2025'!$F:$F,0),MATCH($A$1,'Curriculum 2024-2025'!$K:$K,0)))+IF($E7="Core",2,15)+$A7),IF(IF(_xlfn.IFNA(MATCH($A$1,'Curriculum 2024-2025'!$A:$A,0),0)&gt;0,1,IF(_xlfn.IFNA(MATCH($A$1,'Curriculum 2024-2025'!$F:$F,0),0)&gt;0,2,IF(_xlfn.IFNA(MATCH($A$1,'Curriculum 2024-2025'!$K:$K,0),0)&gt;0,3,0)))=3,INDEX('Curriculum 2024-2025'!$L:$L,_xlfn.IFNA(MATCH($A$1,'Curriculum 2024-2025'!$A:$A,0),_xlfn.IFNA(MATCH($A$1,'Curriculum 2024-2025'!$F:$F,0),MATCH($A$1,'Curriculum 2024-2025'!$K:$K,0)))+IF($E7="Core",2,15)+$A7),"")))</f>
        <v>Design for Maintenance Operations</v>
      </c>
      <c r="D7">
        <v>5</v>
      </c>
      <c r="E7" t="s">
        <v>236</v>
      </c>
    </row>
    <row r="8" spans="1:5" x14ac:dyDescent="0.25">
      <c r="A8">
        <v>7</v>
      </c>
      <c r="B8">
        <f>IF(IF(_xlfn.IFNA(MATCH($A$1,'Curriculum 2024-2025'!$A:$A,0),0)&gt;0,1,IF(_xlfn.IFNA(MATCH($A$1,'Curriculum 2024-2025'!$F:$F,0),0)&gt;0,2,IF(_xlfn.IFNA(MATCH($A$1,'Curriculum 2024-2025'!$K:$K,0),0)&gt;0,3,0)))=1,INDEX('Curriculum 2024-2025'!$A:$A,_xlfn.IFNA(MATCH($A$1,'Curriculum 2024-2025'!$A:$A,0),_xlfn.IFNA(MATCH($A$1,'Curriculum 2024-2025'!$F:$F,0),MATCH($A$1,'Curriculum 2024-2025'!$K:$K,0)))+IF($E8="Core",2,15)+$A8),IF(IF(_xlfn.IFNA(MATCH($A$1,'Curriculum 2024-2025'!$A:$A,0),0)&gt;0,1,IF(_xlfn.IFNA(MATCH($A$1,'Curriculum 2024-2025'!$F:$F,0),0)&gt;0,2,IF(_xlfn.IFNA(MATCH($A$1,'Curriculum 2024-2025'!$K:$K,0),0)&gt;0,3,0)))=2,INDEX('Curriculum 2024-2025'!$F:$F,_xlfn.IFNA(MATCH($A$1,'Curriculum 2024-2025'!$A:$A,0),_xlfn.IFNA(MATCH($A$1,'Curriculum 2024-2025'!$F:$F,0),MATCH($A$1,'Curriculum 2024-2025'!$K:$K,0)))+IF($E8="Core",2,15)+$A8),IF(IF(_xlfn.IFNA(MATCH($A$1,'Curriculum 2024-2025'!$A:$A,0),0)&gt;0,1,IF(_xlfn.IFNA(MATCH($A$1,'Curriculum 2024-2025'!$F:$F,0),0)&gt;0,2,IF(_xlfn.IFNA(MATCH($A$1,'Curriculum 2024-2025'!$K:$K,0),0)&gt;0,3,0)))=3,INDEX('Curriculum 2024-2025'!$K:$K,_xlfn.IFNA(MATCH($A$1,'Curriculum 2024-2025'!$A:$A,0),_xlfn.IFNA(MATCH($A$1,'Curriculum 2024-2025'!$F:$F,0),MATCH($A$1,'Curriculum 2024-2025'!$K:$K,0)))+IF($E8="Core",2,15)+$A8),"")))</f>
        <v>202000245</v>
      </c>
      <c r="C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2024-2025'!$K:$K,0)))+IF($E8="Core",2,15)+$A8),IF(IF(_xlfn.IFNA(MATCH($A$1,'Curriculum 2024-2025'!$A:$A,0),0)&gt;0,1,IF(_xlfn.IFNA(MATCH($A$1,'Curriculum 2024-2025'!$F:$F,0),0)&gt;0,2,IF(_xlfn.IFNA(MATCH($A$1,'Curriculum 2023-2024'!$K:$K,0),0)&gt;0,3,0)))=2,INDEX('Curriculum 2024-2025'!$G:$G,_xlfn.IFNA(MATCH($A$1,'Curriculum 2024-2025'!$A:$A,0),_xlfn.IFNA(MATCH($A$1,'Curriculum 2024-2025'!$F:$F,0),MATCH($A$1,'Curriculum 2024-2025'!$K:$K,0)))+IF($E8="Core",2,15)+$A8),IF(IF(_xlfn.IFNA(MATCH($A$1,'Curriculum 2024-2025'!$A:$A,0),0)&gt;0,1,IF(_xlfn.IFNA(MATCH($A$1,'Curriculum 2024-2025'!$F:$F,0),0)&gt;0,2,IF(_xlfn.IFNA(MATCH($A$1,'Curriculum 2024-2025'!$K:$K,0),0)&gt;0,3,0)))=3,INDEX('Curriculum 2024-2025'!$L:$L,_xlfn.IFNA(MATCH($A$1,'Curriculum 2024-2025'!$A:$A,0),_xlfn.IFNA(MATCH($A$1,'Curriculum 2024-2025'!$F:$F,0),MATCH($A$1,'Curriculum 2024-2025'!$K:$K,0)))+IF($E8="Core",2,15)+$A8),"")))</f>
        <v>Experimental methods in Fluid and Thermal Engineering</v>
      </c>
      <c r="D8">
        <v>5</v>
      </c>
      <c r="E8" t="s">
        <v>236</v>
      </c>
    </row>
    <row r="9" spans="1:5" x14ac:dyDescent="0.25">
      <c r="A9">
        <v>8</v>
      </c>
      <c r="B9">
        <f>IF(IF(_xlfn.IFNA(MATCH($A$1,'Curriculum 2024-2025'!$A:$A,0),0)&gt;0,1,IF(_xlfn.IFNA(MATCH($A$1,'Curriculum 2024-2025'!$F:$F,0),0)&gt;0,2,IF(_xlfn.IFNA(MATCH($A$1,'Curriculum 2024-2025'!$K:$K,0),0)&gt;0,3,0)))=1,INDEX('Curriculum 2024-2025'!$A:$A,_xlfn.IFNA(MATCH($A$1,'Curriculum 2024-2025'!$A:$A,0),_xlfn.IFNA(MATCH($A$1,'Curriculum 2024-2025'!$F:$F,0),MATCH($A$1,'Curriculum 2024-2025'!$K:$K,0)))+IF($E9="Core",2,15)+$A9),IF(IF(_xlfn.IFNA(MATCH($A$1,'Curriculum 2024-2025'!$A:$A,0),0)&gt;0,1,IF(_xlfn.IFNA(MATCH($A$1,'Curriculum 2024-2025'!$F:$F,0),0)&gt;0,2,IF(_xlfn.IFNA(MATCH($A$1,'Curriculum 2024-2025'!$K:$K,0),0)&gt;0,3,0)))=2,INDEX('Curriculum 2024-2025'!$F:$F,_xlfn.IFNA(MATCH($A$1,'Curriculum 2024-2025'!$A:$A,0),_xlfn.IFNA(MATCH($A$1,'Curriculum 2024-2025'!$F:$F,0),MATCH($A$1,'Curriculum 2024-2025'!$K:$K,0)))+IF($E9="Core",2,15)+$A9),IF(IF(_xlfn.IFNA(MATCH($A$1,'Curriculum 2024-2025'!$A:$A,0),0)&gt;0,1,IF(_xlfn.IFNA(MATCH($A$1,'Curriculum 2024-2025'!$F:$F,0),0)&gt;0,2,IF(_xlfn.IFNA(MATCH($A$1,'Curriculum 2024-2025'!$K:$K,0),0)&gt;0,3,0)))=3,INDEX('Curriculum 2024-2025'!$K:$K,_xlfn.IFNA(MATCH($A$1,'Curriculum 2024-2025'!$A:$A,0),_xlfn.IFNA(MATCH($A$1,'Curriculum 2024-2025'!$F:$F,0),MATCH($A$1,'Curriculum 2024-2025'!$K:$K,0)))+IF($E9="Core",2,15)+$A9),"")))</f>
        <v>201900074</v>
      </c>
      <c r="C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2024-2025'!$K:$K,0)))+IF($E9="Core",2,15)+$A9),IF(IF(_xlfn.IFNA(MATCH($A$1,'Curriculum 2024-2025'!$A:$A,0),0)&gt;0,1,IF(_xlfn.IFNA(MATCH($A$1,'Curriculum 2024-2025'!$F:$F,0),0)&gt;0,2,IF(_xlfn.IFNA(MATCH($A$1,'Curriculum 2023-2024'!$K:$K,0),0)&gt;0,3,0)))=2,INDEX('Curriculum 2024-2025'!$G:$G,_xlfn.IFNA(MATCH($A$1,'Curriculum 2024-2025'!$A:$A,0),_xlfn.IFNA(MATCH($A$1,'Curriculum 2024-2025'!$F:$F,0),MATCH($A$1,'Curriculum 2024-2025'!$K:$K,0)))+IF($E9="Core",2,15)+$A9),IF(IF(_xlfn.IFNA(MATCH($A$1,'Curriculum 2024-2025'!$A:$A,0),0)&gt;0,1,IF(_xlfn.IFNA(MATCH($A$1,'Curriculum 2024-2025'!$F:$F,0),0)&gt;0,2,IF(_xlfn.IFNA(MATCH($A$1,'Curriculum 2024-2025'!$K:$K,0),0)&gt;0,3,0)))=3,INDEX('Curriculum 2024-2025'!$L:$L,_xlfn.IFNA(MATCH($A$1,'Curriculum 2024-2025'!$A:$A,0),_xlfn.IFNA(MATCH($A$1,'Curriculum 2024-2025'!$F:$F,0),MATCH($A$1,'Curriculum 2024-2025'!$K:$K,0)))+IF($E9="Core",2,15)+$A9),"")))</f>
        <v>Fundamentals of Numerical Methods</v>
      </c>
      <c r="D9">
        <v>5</v>
      </c>
      <c r="E9" t="s">
        <v>236</v>
      </c>
    </row>
    <row r="10" spans="1:5" x14ac:dyDescent="0.25">
      <c r="A10">
        <v>9</v>
      </c>
      <c r="B10">
        <f>IF(IF(_xlfn.IFNA(MATCH($A$1,'Curriculum 2024-2025'!$A:$A,0),0)&gt;0,1,IF(_xlfn.IFNA(MATCH($A$1,'Curriculum 2024-2025'!$F:$F,0),0)&gt;0,2,IF(_xlfn.IFNA(MATCH($A$1,'Curriculum 2024-2025'!$K:$K,0),0)&gt;0,3,0)))=1,INDEX('Curriculum 2024-2025'!$A:$A,_xlfn.IFNA(MATCH($A$1,'Curriculum 2024-2025'!$A:$A,0),_xlfn.IFNA(MATCH($A$1,'Curriculum 2024-2025'!$F:$F,0),MATCH($A$1,'Curriculum 2024-2025'!$K:$K,0)))+IF($E10="Core",2,15)+$A10),IF(IF(_xlfn.IFNA(MATCH($A$1,'Curriculum 2024-2025'!$A:$A,0),0)&gt;0,1,IF(_xlfn.IFNA(MATCH($A$1,'Curriculum 2024-2025'!$F:$F,0),0)&gt;0,2,IF(_xlfn.IFNA(MATCH($A$1,'Curriculum 2024-2025'!$K:$K,0),0)&gt;0,3,0)))=2,INDEX('Curriculum 2024-2025'!$F:$F,_xlfn.IFNA(MATCH($A$1,'Curriculum 2024-2025'!$A:$A,0),_xlfn.IFNA(MATCH($A$1,'Curriculum 2024-2025'!$F:$F,0),MATCH($A$1,'Curriculum 2024-2025'!$K:$K,0)))+IF($E10="Core",2,15)+$A10),IF(IF(_xlfn.IFNA(MATCH($A$1,'Curriculum 2024-2025'!$A:$A,0),0)&gt;0,1,IF(_xlfn.IFNA(MATCH($A$1,'Curriculum 2024-2025'!$F:$F,0),0)&gt;0,2,IF(_xlfn.IFNA(MATCH($A$1,'Curriculum 2024-2025'!$K:$K,0),0)&gt;0,3,0)))=3,INDEX('Curriculum 2024-2025'!$K:$K,_xlfn.IFNA(MATCH($A$1,'Curriculum 2024-2025'!$A:$A,0),_xlfn.IFNA(MATCH($A$1,'Curriculum 2024-2025'!$F:$F,0),MATCH($A$1,'Curriculum 2024-2025'!$K:$K,0)))+IF($E10="Core",2,15)+$A10),"")))</f>
        <v>202000246</v>
      </c>
      <c r="C1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2024-2025'!$K:$K,0)))+IF($E10="Core",2,15)+$A10),IF(IF(_xlfn.IFNA(MATCH($A$1,'Curriculum 2024-2025'!$A:$A,0),0)&gt;0,1,IF(_xlfn.IFNA(MATCH($A$1,'Curriculum 2024-2025'!$F:$F,0),0)&gt;0,2,IF(_xlfn.IFNA(MATCH($A$1,'Curriculum 2023-2024'!$K:$K,0),0)&gt;0,3,0)))=2,INDEX('Curriculum 2024-2025'!$G:$G,_xlfn.IFNA(MATCH($A$1,'Curriculum 2024-2025'!$A:$A,0),_xlfn.IFNA(MATCH($A$1,'Curriculum 2024-2025'!$F:$F,0),MATCH($A$1,'Curriculum 2024-2025'!$K:$K,0)))+IF($E10="Core",2,15)+$A10),IF(IF(_xlfn.IFNA(MATCH($A$1,'Curriculum 2024-2025'!$A:$A,0),0)&gt;0,1,IF(_xlfn.IFNA(MATCH($A$1,'Curriculum 2024-2025'!$F:$F,0),0)&gt;0,2,IF(_xlfn.IFNA(MATCH($A$1,'Curriculum 2024-2025'!$K:$K,0),0)&gt;0,3,0)))=3,INDEX('Curriculum 2024-2025'!$L:$L,_xlfn.IFNA(MATCH($A$1,'Curriculum 2024-2025'!$A:$A,0),_xlfn.IFNA(MATCH($A$1,'Curriculum 2024-2025'!$F:$F,0),MATCH($A$1,'Curriculum 2024-2025'!$K:$K,0)))+IF($E10="Core",2,15)+$A10),"")))</f>
        <v>Frontiers in Aeronautics</v>
      </c>
      <c r="D10">
        <v>5</v>
      </c>
      <c r="E10" t="s">
        <v>236</v>
      </c>
    </row>
    <row r="11" spans="1:5" x14ac:dyDescent="0.25">
      <c r="A11">
        <v>10</v>
      </c>
      <c r="B11">
        <f>IF(IF(_xlfn.IFNA(MATCH($A$1,'Curriculum 2024-2025'!$A:$A,0),0)&gt;0,1,IF(_xlfn.IFNA(MATCH($A$1,'Curriculum 2024-2025'!$F:$F,0),0)&gt;0,2,IF(_xlfn.IFNA(MATCH($A$1,'Curriculum 2024-2025'!$K:$K,0),0)&gt;0,3,0)))=1,INDEX('Curriculum 2024-2025'!$A:$A,_xlfn.IFNA(MATCH($A$1,'Curriculum 2024-2025'!$A:$A,0),_xlfn.IFNA(MATCH($A$1,'Curriculum 2024-2025'!$F:$F,0),MATCH($A$1,'Curriculum 2024-2025'!$K:$K,0)))+IF($E11="Core",2,15)+$A11),IF(IF(_xlfn.IFNA(MATCH($A$1,'Curriculum 2024-2025'!$A:$A,0),0)&gt;0,1,IF(_xlfn.IFNA(MATCH($A$1,'Curriculum 2024-2025'!$F:$F,0),0)&gt;0,2,IF(_xlfn.IFNA(MATCH($A$1,'Curriculum 2024-2025'!$K:$K,0),0)&gt;0,3,0)))=2,INDEX('Curriculum 2024-2025'!$F:$F,_xlfn.IFNA(MATCH($A$1,'Curriculum 2024-2025'!$A:$A,0),_xlfn.IFNA(MATCH($A$1,'Curriculum 2024-2025'!$F:$F,0),MATCH($A$1,'Curriculum 2024-2025'!$K:$K,0)))+IF($E11="Core",2,15)+$A11),IF(IF(_xlfn.IFNA(MATCH($A$1,'Curriculum 2024-2025'!$A:$A,0),0)&gt;0,1,IF(_xlfn.IFNA(MATCH($A$1,'Curriculum 2024-2025'!$F:$F,0),0)&gt;0,2,IF(_xlfn.IFNA(MATCH($A$1,'Curriculum 2024-2025'!$K:$K,0),0)&gt;0,3,0)))=3,INDEX('Curriculum 2024-2025'!$K:$K,_xlfn.IFNA(MATCH($A$1,'Curriculum 2024-2025'!$A:$A,0),_xlfn.IFNA(MATCH($A$1,'Curriculum 2024-2025'!$F:$F,0),MATCH($A$1,'Curriculum 2024-2025'!$K:$K,0)))+IF($E11="Core",2,15)+$A11),"")))</f>
        <v>191154340</v>
      </c>
      <c r="C1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2024-2025'!$K:$K,0)))+IF($E11="Core",2,15)+$A11),IF(IF(_xlfn.IFNA(MATCH($A$1,'Curriculum 2024-2025'!$A:$A,0),0)&gt;0,1,IF(_xlfn.IFNA(MATCH($A$1,'Curriculum 2024-2025'!$F:$F,0),0)&gt;0,2,IF(_xlfn.IFNA(MATCH($A$1,'Curriculum 2023-2024'!$K:$K,0),0)&gt;0,3,0)))=2,INDEX('Curriculum 2024-2025'!$G:$G,_xlfn.IFNA(MATCH($A$1,'Curriculum 2024-2025'!$A:$A,0),_xlfn.IFNA(MATCH($A$1,'Curriculum 2024-2025'!$F:$F,0),MATCH($A$1,'Curriculum 2024-2025'!$K:$K,0)))+IF($E11="Core",2,15)+$A11),IF(IF(_xlfn.IFNA(MATCH($A$1,'Curriculum 2024-2025'!$A:$A,0),0)&gt;0,1,IF(_xlfn.IFNA(MATCH($A$1,'Curriculum 2024-2025'!$F:$F,0),0)&gt;0,2,IF(_xlfn.IFNA(MATCH($A$1,'Curriculum 2024-2025'!$K:$K,0),0)&gt;0,3,0)))=3,INDEX('Curriculum 2024-2025'!$L:$L,_xlfn.IFNA(MATCH($A$1,'Curriculum 2024-2025'!$A:$A,0),_xlfn.IFNA(MATCH($A$1,'Curriculum 2024-2025'!$F:$F,0),MATCH($A$1,'Curriculum 2024-2025'!$K:$K,0)))+IF($E11="Core",2,15)+$A11),"")))</f>
        <v>Gasdynamics</v>
      </c>
      <c r="D11">
        <v>5</v>
      </c>
      <c r="E11" t="s">
        <v>236</v>
      </c>
    </row>
    <row r="12" spans="1:5" x14ac:dyDescent="0.25">
      <c r="A12">
        <v>11</v>
      </c>
      <c r="B12">
        <f>IF(IF(_xlfn.IFNA(MATCH($A$1,'Curriculum 2024-2025'!$A:$A,0),0)&gt;0,1,IF(_xlfn.IFNA(MATCH($A$1,'Curriculum 2024-2025'!$F:$F,0),0)&gt;0,2,IF(_xlfn.IFNA(MATCH($A$1,'Curriculum 2024-2025'!$K:$K,0),0)&gt;0,3,0)))=1,INDEX('Curriculum 2024-2025'!$A:$A,_xlfn.IFNA(MATCH($A$1,'Curriculum 2024-2025'!$A:$A,0),_xlfn.IFNA(MATCH($A$1,'Curriculum 2024-2025'!$F:$F,0),MATCH($A$1,'Curriculum 2024-2025'!$K:$K,0)))+IF($E12="Core",2,15)+$A12),IF(IF(_xlfn.IFNA(MATCH($A$1,'Curriculum 2024-2025'!$A:$A,0),0)&gt;0,1,IF(_xlfn.IFNA(MATCH($A$1,'Curriculum 2024-2025'!$F:$F,0),0)&gt;0,2,IF(_xlfn.IFNA(MATCH($A$1,'Curriculum 2024-2025'!$K:$K,0),0)&gt;0,3,0)))=2,INDEX('Curriculum 2024-2025'!$F:$F,_xlfn.IFNA(MATCH($A$1,'Curriculum 2024-2025'!$A:$A,0),_xlfn.IFNA(MATCH($A$1,'Curriculum 2024-2025'!$F:$F,0),MATCH($A$1,'Curriculum 2024-2025'!$K:$K,0)))+IF($E12="Core",2,15)+$A12),IF(IF(_xlfn.IFNA(MATCH($A$1,'Curriculum 2024-2025'!$A:$A,0),0)&gt;0,1,IF(_xlfn.IFNA(MATCH($A$1,'Curriculum 2024-2025'!$F:$F,0),0)&gt;0,2,IF(_xlfn.IFNA(MATCH($A$1,'Curriculum 2024-2025'!$K:$K,0),0)&gt;0,3,0)))=3,INDEX('Curriculum 2024-2025'!$K:$K,_xlfn.IFNA(MATCH($A$1,'Curriculum 2024-2025'!$A:$A,0),_xlfn.IFNA(MATCH($A$1,'Curriculum 2024-2025'!$F:$F,0),MATCH($A$1,'Curriculum 2024-2025'!$K:$K,0)))+IF($E12="Core",2,15)+$A12),"")))</f>
        <v>201400037</v>
      </c>
      <c r="C1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2024-2025'!$K:$K,0)))+IF($E12="Core",2,15)+$A12),IF(IF(_xlfn.IFNA(MATCH($A$1,'Curriculum 2024-2025'!$A:$A,0),0)&gt;0,1,IF(_xlfn.IFNA(MATCH($A$1,'Curriculum 2024-2025'!$F:$F,0),0)&gt;0,2,IF(_xlfn.IFNA(MATCH($A$1,'Curriculum 2023-2024'!$K:$K,0),0)&gt;0,3,0)))=2,INDEX('Curriculum 2024-2025'!$G:$G,_xlfn.IFNA(MATCH($A$1,'Curriculum 2024-2025'!$A:$A,0),_xlfn.IFNA(MATCH($A$1,'Curriculum 2024-2025'!$F:$F,0),MATCH($A$1,'Curriculum 2024-2025'!$K:$K,0)))+IF($E12="Core",2,15)+$A12),IF(IF(_xlfn.IFNA(MATCH($A$1,'Curriculum 2024-2025'!$A:$A,0),0)&gt;0,1,IF(_xlfn.IFNA(MATCH($A$1,'Curriculum 2024-2025'!$F:$F,0),0)&gt;0,2,IF(_xlfn.IFNA(MATCH($A$1,'Curriculum 2024-2025'!$K:$K,0),0)&gt;0,3,0)))=3,INDEX('Curriculum 2024-2025'!$L:$L,_xlfn.IFNA(MATCH($A$1,'Curriculum 2024-2025'!$A:$A,0),_xlfn.IFNA(MATCH($A$1,'Curriculum 2024-2025'!$F:$F,0),MATCH($A$1,'Curriculum 2024-2025'!$K:$K,0)))+IF($E12="Core",2,15)+$A12),"")))</f>
        <v>Linear Solid Mechanics</v>
      </c>
      <c r="D12">
        <v>5</v>
      </c>
      <c r="E12" t="s">
        <v>236</v>
      </c>
    </row>
    <row r="13" spans="1:5" x14ac:dyDescent="0.25">
      <c r="A13">
        <v>12</v>
      </c>
      <c r="B13">
        <f>IF(IF(_xlfn.IFNA(MATCH($A$1,'Curriculum 2024-2025'!$A:$A,0),0)&gt;0,1,IF(_xlfn.IFNA(MATCH($A$1,'Curriculum 2024-2025'!$F:$F,0),0)&gt;0,2,IF(_xlfn.IFNA(MATCH($A$1,'Curriculum 2024-2025'!$K:$K,0),0)&gt;0,3,0)))=1,INDEX('Curriculum 2024-2025'!$A:$A,_xlfn.IFNA(MATCH($A$1,'Curriculum 2024-2025'!$A:$A,0),_xlfn.IFNA(MATCH($A$1,'Curriculum 2024-2025'!$F:$F,0),MATCH($A$1,'Curriculum 2024-2025'!$K:$K,0)))+IF($E13="Core",2,15)+$A13),IF(IF(_xlfn.IFNA(MATCH($A$1,'Curriculum 2024-2025'!$A:$A,0),0)&gt;0,1,IF(_xlfn.IFNA(MATCH($A$1,'Curriculum 2024-2025'!$F:$F,0),0)&gt;0,2,IF(_xlfn.IFNA(MATCH($A$1,'Curriculum 2024-2025'!$K:$K,0),0)&gt;0,3,0)))=2,INDEX('Curriculum 2024-2025'!$F:$F,_xlfn.IFNA(MATCH($A$1,'Curriculum 2024-2025'!$A:$A,0),_xlfn.IFNA(MATCH($A$1,'Curriculum 2024-2025'!$F:$F,0),MATCH($A$1,'Curriculum 2024-2025'!$K:$K,0)))+IF($E13="Core",2,15)+$A13),IF(IF(_xlfn.IFNA(MATCH($A$1,'Curriculum 2024-2025'!$A:$A,0),0)&gt;0,1,IF(_xlfn.IFNA(MATCH($A$1,'Curriculum 2024-2025'!$F:$F,0),0)&gt;0,2,IF(_xlfn.IFNA(MATCH($A$1,'Curriculum 2024-2025'!$K:$K,0),0)&gt;0,3,0)))=3,INDEX('Curriculum 2024-2025'!$K:$K,_xlfn.IFNA(MATCH($A$1,'Curriculum 2024-2025'!$A:$A,0),_xlfn.IFNA(MATCH($A$1,'Curriculum 2024-2025'!$F:$F,0),MATCH($A$1,'Curriculum 2024-2025'!$K:$K,0)))+IF($E13="Core",2,15)+$A13),"")))</f>
        <v>201300039</v>
      </c>
      <c r="C1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2024-2025'!$K:$K,0)))+IF($E13="Core",2,15)+$A13),IF(IF(_xlfn.IFNA(MATCH($A$1,'Curriculum 2024-2025'!$A:$A,0),0)&gt;0,1,IF(_xlfn.IFNA(MATCH($A$1,'Curriculum 2024-2025'!$F:$F,0),0)&gt;0,2,IF(_xlfn.IFNA(MATCH($A$1,'Curriculum 2023-2024'!$K:$K,0),0)&gt;0,3,0)))=2,INDEX('Curriculum 2024-2025'!$G:$G,_xlfn.IFNA(MATCH($A$1,'Curriculum 2024-2025'!$A:$A,0),_xlfn.IFNA(MATCH($A$1,'Curriculum 2024-2025'!$F:$F,0),MATCH($A$1,'Curriculum 2024-2025'!$K:$K,0)))+IF($E13="Core",2,15)+$A13),IF(IF(_xlfn.IFNA(MATCH($A$1,'Curriculum 2024-2025'!$A:$A,0),0)&gt;0,1,IF(_xlfn.IFNA(MATCH($A$1,'Curriculum 2024-2025'!$F:$F,0),0)&gt;0,2,IF(_xlfn.IFNA(MATCH($A$1,'Curriculum 2024-2025'!$K:$K,0),0)&gt;0,3,0)))=3,INDEX('Curriculum 2024-2025'!$L:$L,_xlfn.IFNA(MATCH($A$1,'Curriculum 2024-2025'!$A:$A,0),_xlfn.IFNA(MATCH($A$1,'Curriculum 2024-2025'!$F:$F,0),MATCH($A$1,'Curriculum 2024-2025'!$K:$K,0)))+IF($E13="Core",2,15)+$A13),"")))</f>
        <v>Structural Health and Condition Monitoring</v>
      </c>
      <c r="D13">
        <v>5</v>
      </c>
      <c r="E13" t="s">
        <v>236</v>
      </c>
    </row>
    <row r="14" spans="1:5" x14ac:dyDescent="0.25">
      <c r="A14">
        <v>1</v>
      </c>
      <c r="B14">
        <f>IF(IF(_xlfn.IFNA(MATCH($A$1,'Curriculum 2024-2025'!$A:$A,0),0)&gt;0,1,IF(_xlfn.IFNA(MATCH($A$1,'Curriculum 2024-2025'!$F:$F,0),0)&gt;0,2,IF(_xlfn.IFNA(MATCH($A$1,'Curriculum 2024-2025'!$K:$K,0),0)&gt;0,3,0)))=1,INDEX('Curriculum 2024-2025'!$A:$A,_xlfn.IFNA(MATCH($A$1,'Curriculum 2024-2025'!$A:$A,0),_xlfn.IFNA(MATCH($A$1,'Curriculum 2024-2025'!$F:$F,0),MATCH($A$1,'Curriculum 2024-2025'!$K:$K,0)))+IF($E14="Core",2,15)+$A14),IF(IF(_xlfn.IFNA(MATCH($A$1,'Curriculum 2024-2025'!$A:$A,0),0)&gt;0,1,IF(_xlfn.IFNA(MATCH($A$1,'Curriculum 2024-2025'!$F:$F,0),0)&gt;0,2,IF(_xlfn.IFNA(MATCH($A$1,'Curriculum 2024-2025'!$K:$K,0),0)&gt;0,3,0)))=2,INDEX('Curriculum 2024-2025'!$F:$F,_xlfn.IFNA(MATCH($A$1,'Curriculum 2024-2025'!$A:$A,0),_xlfn.IFNA(MATCH($A$1,'Curriculum 2024-2025'!$F:$F,0),MATCH($A$1,'Curriculum 2024-2025'!$K:$K,0)))+IF($E14="Core",2,15)+$A14),IF(IF(_xlfn.IFNA(MATCH($A$1,'Curriculum 2024-2025'!$A:$A,0),0)&gt;0,1,IF(_xlfn.IFNA(MATCH($A$1,'Curriculum 2024-2025'!$F:$F,0),0)&gt;0,2,IF(_xlfn.IFNA(MATCH($A$1,'Curriculum 2024-2025'!$K:$K,0),0)&gt;0,3,0)))=3,INDEX('Curriculum 2024-2025'!$K:$K,_xlfn.IFNA(MATCH($A$1,'Curriculum 2024-2025'!$A:$A,0),_xlfn.IFNA(MATCH($A$1,'Curriculum 2024-2025'!$F:$F,0),MATCH($A$1,'Curriculum 2024-2025'!$K:$K,0)))+IF($E14="Core",2,15)+$A14),"")))</f>
        <v>191121700</v>
      </c>
      <c r="C1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2024-2025'!$K:$K,0)))+IF($E14="Core",2,15)+$A14),IF(IF(_xlfn.IFNA(MATCH($A$1,'Curriculum 2024-2025'!$A:$A,0),0)&gt;0,1,IF(_xlfn.IFNA(MATCH($A$1,'Curriculum 2024-2025'!$F:$F,0),0)&gt;0,2,IF(_xlfn.IFNA(MATCH($A$1,'Curriculum 2023-2024'!$K:$K,0),0)&gt;0,3,0)))=2,INDEX('Curriculum 2024-2025'!$G:$G,_xlfn.IFNA(MATCH($A$1,'Curriculum 2024-2025'!$A:$A,0),_xlfn.IFNA(MATCH($A$1,'Curriculum 2024-2025'!$F:$F,0),MATCH($A$1,'Curriculum 2024-2025'!$K:$K,0)))+IF($E14="Core",2,15)+$A14),IF(IF(_xlfn.IFNA(MATCH($A$1,'Curriculum 2024-2025'!$A:$A,0),0)&gt;0,1,IF(_xlfn.IFNA(MATCH($A$1,'Curriculum 2024-2025'!$F:$F,0),0)&gt;0,2,IF(_xlfn.IFNA(MATCH($A$1,'Curriculum 2024-2025'!$K:$K,0),0)&gt;0,3,0)))=3,INDEX('Curriculum 2024-2025'!$L:$L,_xlfn.IFNA(MATCH($A$1,'Curriculum 2024-2025'!$A:$A,0),_xlfn.IFNA(MATCH($A$1,'Curriculum 2024-2025'!$F:$F,0),MATCH($A$1,'Curriculum 2024-2025'!$K:$K,0)))+IF($E14="Core",2,15)+$A14),"")))</f>
        <v>Composites Forming</v>
      </c>
      <c r="D14">
        <v>5</v>
      </c>
      <c r="E14" t="s">
        <v>237</v>
      </c>
    </row>
    <row r="15" spans="1:5" x14ac:dyDescent="0.25">
      <c r="A15">
        <v>2</v>
      </c>
      <c r="B15">
        <f>IF(IF(_xlfn.IFNA(MATCH($A$1,'Curriculum 2024-2025'!$A:$A,0),0)&gt;0,1,IF(_xlfn.IFNA(MATCH($A$1,'Curriculum 2024-2025'!$F:$F,0),0)&gt;0,2,IF(_xlfn.IFNA(MATCH($A$1,'Curriculum 2024-2025'!$K:$K,0),0)&gt;0,3,0)))=1,INDEX('Curriculum 2024-2025'!$A:$A,_xlfn.IFNA(MATCH($A$1,'Curriculum 2024-2025'!$A:$A,0),_xlfn.IFNA(MATCH($A$1,'Curriculum 2024-2025'!$F:$F,0),MATCH($A$1,'Curriculum 2024-2025'!$K:$K,0)))+IF($E15="Core",2,15)+$A15),IF(IF(_xlfn.IFNA(MATCH($A$1,'Curriculum 2024-2025'!$A:$A,0),0)&gt;0,1,IF(_xlfn.IFNA(MATCH($A$1,'Curriculum 2024-2025'!$F:$F,0),0)&gt;0,2,IF(_xlfn.IFNA(MATCH($A$1,'Curriculum 2024-2025'!$K:$K,0),0)&gt;0,3,0)))=2,INDEX('Curriculum 2024-2025'!$F:$F,_xlfn.IFNA(MATCH($A$1,'Curriculum 2024-2025'!$A:$A,0),_xlfn.IFNA(MATCH($A$1,'Curriculum 2024-2025'!$F:$F,0),MATCH($A$1,'Curriculum 2024-2025'!$K:$K,0)))+IF($E15="Core",2,15)+$A15),IF(IF(_xlfn.IFNA(MATCH($A$1,'Curriculum 2024-2025'!$A:$A,0),0)&gt;0,1,IF(_xlfn.IFNA(MATCH($A$1,'Curriculum 2024-2025'!$F:$F,0),0)&gt;0,2,IF(_xlfn.IFNA(MATCH($A$1,'Curriculum 2024-2025'!$K:$K,0),0)&gt;0,3,0)))=3,INDEX('Curriculum 2024-2025'!$K:$K,_xlfn.IFNA(MATCH($A$1,'Curriculum 2024-2025'!$A:$A,0),_xlfn.IFNA(MATCH($A$1,'Curriculum 2024-2025'!$F:$F,0),MATCH($A$1,'Curriculum 2024-2025'!$K:$K,0)))+IF($E15="Core",2,15)+$A15),"")))</f>
        <v>202200127</v>
      </c>
      <c r="C1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2024-2025'!$K:$K,0)))+IF($E15="Core",2,15)+$A15),IF(IF(_xlfn.IFNA(MATCH($A$1,'Curriculum 2024-2025'!$A:$A,0),0)&gt;0,1,IF(_xlfn.IFNA(MATCH($A$1,'Curriculum 2024-2025'!$F:$F,0),0)&gt;0,2,IF(_xlfn.IFNA(MATCH($A$1,'Curriculum 2023-2024'!$K:$K,0),0)&gt;0,3,0)))=2,INDEX('Curriculum 2024-2025'!$G:$G,_xlfn.IFNA(MATCH($A$1,'Curriculum 2024-2025'!$A:$A,0),_xlfn.IFNA(MATCH($A$1,'Curriculum 2024-2025'!$F:$F,0),MATCH($A$1,'Curriculum 2024-2025'!$K:$K,0)))+IF($E15="Core",2,15)+$A15),IF(IF(_xlfn.IFNA(MATCH($A$1,'Curriculum 2024-2025'!$A:$A,0),0)&gt;0,1,IF(_xlfn.IFNA(MATCH($A$1,'Curriculum 2024-2025'!$F:$F,0),0)&gt;0,2,IF(_xlfn.IFNA(MATCH($A$1,'Curriculum 2024-2025'!$K:$K,0),0)&gt;0,3,0)))=3,INDEX('Curriculum 2024-2025'!$L:$L,_xlfn.IFNA(MATCH($A$1,'Curriculum 2024-2025'!$A:$A,0),_xlfn.IFNA(MATCH($A$1,'Curriculum 2024-2025'!$F:$F,0),MATCH($A$1,'Curriculum 2024-2025'!$K:$K,0)))+IF($E15="Core",2,15)+$A15),"")))</f>
        <v>Computational Optimization</v>
      </c>
      <c r="D15">
        <v>5</v>
      </c>
      <c r="E15" t="s">
        <v>237</v>
      </c>
    </row>
    <row r="16" spans="1:5" x14ac:dyDescent="0.25">
      <c r="A16">
        <v>3</v>
      </c>
      <c r="B16">
        <f>IF(IF(_xlfn.IFNA(MATCH($A$1,'Curriculum 2024-2025'!$A:$A,0),0)&gt;0,1,IF(_xlfn.IFNA(MATCH($A$1,'Curriculum 2024-2025'!$F:$F,0),0)&gt;0,2,IF(_xlfn.IFNA(MATCH($A$1,'Curriculum 2024-2025'!$K:$K,0),0)&gt;0,3,0)))=1,INDEX('Curriculum 2024-2025'!$A:$A,_xlfn.IFNA(MATCH($A$1,'Curriculum 2024-2025'!$A:$A,0),_xlfn.IFNA(MATCH($A$1,'Curriculum 2024-2025'!$F:$F,0),MATCH($A$1,'Curriculum 2024-2025'!$K:$K,0)))+IF($E16="Core",2,15)+$A16),IF(IF(_xlfn.IFNA(MATCH($A$1,'Curriculum 2024-2025'!$A:$A,0),0)&gt;0,1,IF(_xlfn.IFNA(MATCH($A$1,'Curriculum 2024-2025'!$F:$F,0),0)&gt;0,2,IF(_xlfn.IFNA(MATCH($A$1,'Curriculum 2024-2025'!$K:$K,0),0)&gt;0,3,0)))=2,INDEX('Curriculum 2024-2025'!$F:$F,_xlfn.IFNA(MATCH($A$1,'Curriculum 2024-2025'!$A:$A,0),_xlfn.IFNA(MATCH($A$1,'Curriculum 2024-2025'!$F:$F,0),MATCH($A$1,'Curriculum 2024-2025'!$K:$K,0)))+IF($E16="Core",2,15)+$A16),IF(IF(_xlfn.IFNA(MATCH($A$1,'Curriculum 2024-2025'!$A:$A,0),0)&gt;0,1,IF(_xlfn.IFNA(MATCH($A$1,'Curriculum 2024-2025'!$F:$F,0),0)&gt;0,2,IF(_xlfn.IFNA(MATCH($A$1,'Curriculum 2024-2025'!$K:$K,0),0)&gt;0,3,0)))=3,INDEX('Curriculum 2024-2025'!$K:$K,_xlfn.IFNA(MATCH($A$1,'Curriculum 2024-2025'!$A:$A,0),_xlfn.IFNA(MATCH($A$1,'Curriculum 2024-2025'!$F:$F,0),MATCH($A$1,'Curriculum 2024-2025'!$K:$K,0)))+IF($E16="Core",2,15)+$A16),"")))</f>
        <v>201700173</v>
      </c>
      <c r="C1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2024-2025'!$K:$K,0)))+IF($E16="Core",2,15)+$A16),IF(IF(_xlfn.IFNA(MATCH($A$1,'Curriculum 2024-2025'!$A:$A,0),0)&gt;0,1,IF(_xlfn.IFNA(MATCH($A$1,'Curriculum 2024-2025'!$F:$F,0),0)&gt;0,2,IF(_xlfn.IFNA(MATCH($A$1,'Curriculum 2023-2024'!$K:$K,0),0)&gt;0,3,0)))=2,INDEX('Curriculum 2024-2025'!$G:$G,_xlfn.IFNA(MATCH($A$1,'Curriculum 2024-2025'!$A:$A,0),_xlfn.IFNA(MATCH($A$1,'Curriculum 2024-2025'!$F:$F,0),MATCH($A$1,'Curriculum 2024-2025'!$K:$K,0)))+IF($E16="Core",2,15)+$A16),IF(IF(_xlfn.IFNA(MATCH($A$1,'Curriculum 2024-2025'!$A:$A,0),0)&gt;0,1,IF(_xlfn.IFNA(MATCH($A$1,'Curriculum 2024-2025'!$F:$F,0),0)&gt;0,2,IF(_xlfn.IFNA(MATCH($A$1,'Curriculum 2024-2025'!$K:$K,0),0)&gt;0,3,0)))=3,INDEX('Curriculum 2024-2025'!$L:$L,_xlfn.IFNA(MATCH($A$1,'Curriculum 2024-2025'!$A:$A,0),_xlfn.IFNA(MATCH($A$1,'Curriculum 2024-2025'!$F:$F,0),MATCH($A$1,'Curriculum 2024-2025'!$K:$K,0)))+IF($E16="Core",2,15)+$A16),"")))</f>
        <v>Control for UAVs</v>
      </c>
      <c r="D16">
        <v>5</v>
      </c>
      <c r="E16" t="s">
        <v>237</v>
      </c>
    </row>
    <row r="17" spans="1:5" x14ac:dyDescent="0.25">
      <c r="A17">
        <v>4</v>
      </c>
      <c r="B17">
        <f>IF(IF(_xlfn.IFNA(MATCH($A$1,'Curriculum 2024-2025'!$A:$A,0),0)&gt;0,1,IF(_xlfn.IFNA(MATCH($A$1,'Curriculum 2024-2025'!$F:$F,0),0)&gt;0,2,IF(_xlfn.IFNA(MATCH($A$1,'Curriculum 2024-2025'!$K:$K,0),0)&gt;0,3,0)))=1,INDEX('Curriculum 2024-2025'!$A:$A,_xlfn.IFNA(MATCH($A$1,'Curriculum 2024-2025'!$A:$A,0),_xlfn.IFNA(MATCH($A$1,'Curriculum 2024-2025'!$F:$F,0),MATCH($A$1,'Curriculum 2024-2025'!$K:$K,0)))+IF($E17="Core",2,15)+$A17),IF(IF(_xlfn.IFNA(MATCH($A$1,'Curriculum 2024-2025'!$A:$A,0),0)&gt;0,1,IF(_xlfn.IFNA(MATCH($A$1,'Curriculum 2024-2025'!$F:$F,0),0)&gt;0,2,IF(_xlfn.IFNA(MATCH($A$1,'Curriculum 2024-2025'!$K:$K,0),0)&gt;0,3,0)))=2,INDEX('Curriculum 2024-2025'!$F:$F,_xlfn.IFNA(MATCH($A$1,'Curriculum 2024-2025'!$A:$A,0),_xlfn.IFNA(MATCH($A$1,'Curriculum 2024-2025'!$F:$F,0),MATCH($A$1,'Curriculum 2024-2025'!$K:$K,0)))+IF($E17="Core",2,15)+$A17),IF(IF(_xlfn.IFNA(MATCH($A$1,'Curriculum 2024-2025'!$A:$A,0),0)&gt;0,1,IF(_xlfn.IFNA(MATCH($A$1,'Curriculum 2024-2025'!$F:$F,0),0)&gt;0,2,IF(_xlfn.IFNA(MATCH($A$1,'Curriculum 2024-2025'!$K:$K,0),0)&gt;0,3,0)))=3,INDEX('Curriculum 2024-2025'!$K:$K,_xlfn.IFNA(MATCH($A$1,'Curriculum 2024-2025'!$A:$A,0),_xlfn.IFNA(MATCH($A$1,'Curriculum 2024-2025'!$F:$F,0),MATCH($A$1,'Curriculum 2024-2025'!$K:$K,0)))+IF($E17="Core",2,15)+$A17),"")))</f>
        <v>201900037</v>
      </c>
      <c r="C1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2024-2025'!$K:$K,0)))+IF($E17="Core",2,15)+$A17),IF(IF(_xlfn.IFNA(MATCH($A$1,'Curriculum 2024-2025'!$A:$A,0),0)&gt;0,1,IF(_xlfn.IFNA(MATCH($A$1,'Curriculum 2024-2025'!$F:$F,0),0)&gt;0,2,IF(_xlfn.IFNA(MATCH($A$1,'Curriculum 2023-2024'!$K:$K,0),0)&gt;0,3,0)))=2,INDEX('Curriculum 2024-2025'!$G:$G,_xlfn.IFNA(MATCH($A$1,'Curriculum 2024-2025'!$A:$A,0),_xlfn.IFNA(MATCH($A$1,'Curriculum 2024-2025'!$F:$F,0),MATCH($A$1,'Curriculum 2024-2025'!$K:$K,0)))+IF($E17="Core",2,15)+$A17),IF(IF(_xlfn.IFNA(MATCH($A$1,'Curriculum 2024-2025'!$A:$A,0),0)&gt;0,1,IF(_xlfn.IFNA(MATCH($A$1,'Curriculum 2024-2025'!$F:$F,0),0)&gt;0,2,IF(_xlfn.IFNA(MATCH($A$1,'Curriculum 2024-2025'!$K:$K,0),0)&gt;0,3,0)))=3,INDEX('Curriculum 2024-2025'!$L:$L,_xlfn.IFNA(MATCH($A$1,'Curriculum 2024-2025'!$A:$A,0),_xlfn.IFNA(MATCH($A$1,'Curriculum 2024-2025'!$F:$F,0),MATCH($A$1,'Curriculum 2024-2025'!$K:$K,0)))+IF($E17="Core",2,15)+$A17),"")))</f>
        <v xml:space="preserve">Flexible Multibody Dynamics </v>
      </c>
      <c r="D17">
        <v>5</v>
      </c>
      <c r="E17" t="s">
        <v>237</v>
      </c>
    </row>
    <row r="18" spans="1:5" x14ac:dyDescent="0.25">
      <c r="A18">
        <v>5</v>
      </c>
      <c r="B18">
        <f>IF(IF(_xlfn.IFNA(MATCH($A$1,'Curriculum 2024-2025'!$A:$A,0),0)&gt;0,1,IF(_xlfn.IFNA(MATCH($A$1,'Curriculum 2024-2025'!$F:$F,0),0)&gt;0,2,IF(_xlfn.IFNA(MATCH($A$1,'Curriculum 2024-2025'!$K:$K,0),0)&gt;0,3,0)))=1,INDEX('Curriculum 2024-2025'!$A:$A,_xlfn.IFNA(MATCH($A$1,'Curriculum 2024-2025'!$A:$A,0),_xlfn.IFNA(MATCH($A$1,'Curriculum 2024-2025'!$F:$F,0),MATCH($A$1,'Curriculum 2024-2025'!$K:$K,0)))+IF($E18="Core",2,15)+$A18),IF(IF(_xlfn.IFNA(MATCH($A$1,'Curriculum 2024-2025'!$A:$A,0),0)&gt;0,1,IF(_xlfn.IFNA(MATCH($A$1,'Curriculum 2024-2025'!$F:$F,0),0)&gt;0,2,IF(_xlfn.IFNA(MATCH($A$1,'Curriculum 2024-2025'!$K:$K,0),0)&gt;0,3,0)))=2,INDEX('Curriculum 2024-2025'!$F:$F,_xlfn.IFNA(MATCH($A$1,'Curriculum 2024-2025'!$A:$A,0),_xlfn.IFNA(MATCH($A$1,'Curriculum 2024-2025'!$F:$F,0),MATCH($A$1,'Curriculum 2024-2025'!$K:$K,0)))+IF($E18="Core",2,15)+$A18),IF(IF(_xlfn.IFNA(MATCH($A$1,'Curriculum 2024-2025'!$A:$A,0),0)&gt;0,1,IF(_xlfn.IFNA(MATCH($A$1,'Curriculum 2024-2025'!$F:$F,0),0)&gt;0,2,IF(_xlfn.IFNA(MATCH($A$1,'Curriculum 2024-2025'!$K:$K,0),0)&gt;0,3,0)))=3,INDEX('Curriculum 2024-2025'!$K:$K,_xlfn.IFNA(MATCH($A$1,'Curriculum 2024-2025'!$A:$A,0),_xlfn.IFNA(MATCH($A$1,'Curriculum 2024-2025'!$F:$F,0),MATCH($A$1,'Curriculum 2024-2025'!$K:$K,0)))+IF($E18="Core",2,15)+$A18),"")))</f>
        <v>201500036</v>
      </c>
      <c r="C1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2024-2025'!$K:$K,0)))+IF($E18="Core",2,15)+$A18),IF(IF(_xlfn.IFNA(MATCH($A$1,'Curriculum 2024-2025'!$A:$A,0),0)&gt;0,1,IF(_xlfn.IFNA(MATCH($A$1,'Curriculum 2024-2025'!$F:$F,0),0)&gt;0,2,IF(_xlfn.IFNA(MATCH($A$1,'Curriculum 2023-2024'!$K:$K,0),0)&gt;0,3,0)))=2,INDEX('Curriculum 2024-2025'!$G:$G,_xlfn.IFNA(MATCH($A$1,'Curriculum 2024-2025'!$A:$A,0),_xlfn.IFNA(MATCH($A$1,'Curriculum 2024-2025'!$F:$F,0),MATCH($A$1,'Curriculum 2024-2025'!$K:$K,0)))+IF($E18="Core",2,15)+$A18),IF(IF(_xlfn.IFNA(MATCH($A$1,'Curriculum 2024-2025'!$A:$A,0),0)&gt;0,1,IF(_xlfn.IFNA(MATCH($A$1,'Curriculum 2024-2025'!$F:$F,0),0)&gt;0,2,IF(_xlfn.IFNA(MATCH($A$1,'Curriculum 2024-2025'!$K:$K,0),0)&gt;0,3,0)))=3,INDEX('Curriculum 2024-2025'!$L:$L,_xlfn.IFNA(MATCH($A$1,'Curriculum 2024-2025'!$A:$A,0),_xlfn.IFNA(MATCH($A$1,'Curriculum 2024-2025'!$F:$F,0),MATCH($A$1,'Curriculum 2024-2025'!$K:$K,0)))+IF($E18="Core",2,15)+$A18),"")))</f>
        <v>Fluid Mechanics II</v>
      </c>
      <c r="D18">
        <v>5</v>
      </c>
      <c r="E18" t="s">
        <v>237</v>
      </c>
    </row>
    <row r="19" spans="1:5" x14ac:dyDescent="0.25">
      <c r="A19">
        <v>6</v>
      </c>
      <c r="B19">
        <f>IF(IF(_xlfn.IFNA(MATCH($A$1,'Curriculum 2024-2025'!$A:$A,0),0)&gt;0,1,IF(_xlfn.IFNA(MATCH($A$1,'Curriculum 2024-2025'!$F:$F,0),0)&gt;0,2,IF(_xlfn.IFNA(MATCH($A$1,'Curriculum 2024-2025'!$K:$K,0),0)&gt;0,3,0)))=1,INDEX('Curriculum 2024-2025'!$A:$A,_xlfn.IFNA(MATCH($A$1,'Curriculum 2024-2025'!$A:$A,0),_xlfn.IFNA(MATCH($A$1,'Curriculum 2024-2025'!$F:$F,0),MATCH($A$1,'Curriculum 2024-2025'!$K:$K,0)))+IF($E19="Core",2,15)+$A19),IF(IF(_xlfn.IFNA(MATCH($A$1,'Curriculum 2024-2025'!$A:$A,0),0)&gt;0,1,IF(_xlfn.IFNA(MATCH($A$1,'Curriculum 2024-2025'!$F:$F,0),0)&gt;0,2,IF(_xlfn.IFNA(MATCH($A$1,'Curriculum 2024-2025'!$K:$K,0),0)&gt;0,3,0)))=2,INDEX('Curriculum 2024-2025'!$F:$F,_xlfn.IFNA(MATCH($A$1,'Curriculum 2024-2025'!$A:$A,0),_xlfn.IFNA(MATCH($A$1,'Curriculum 2024-2025'!$F:$F,0),MATCH($A$1,'Curriculum 2024-2025'!$K:$K,0)))+IF($E19="Core",2,15)+$A19),IF(IF(_xlfn.IFNA(MATCH($A$1,'Curriculum 2024-2025'!$A:$A,0),0)&gt;0,1,IF(_xlfn.IFNA(MATCH($A$1,'Curriculum 2024-2025'!$F:$F,0),0)&gt;0,2,IF(_xlfn.IFNA(MATCH($A$1,'Curriculum 2024-2025'!$K:$K,0),0)&gt;0,3,0)))=3,INDEX('Curriculum 2024-2025'!$K:$K,_xlfn.IFNA(MATCH($A$1,'Curriculum 2024-2025'!$A:$A,0),_xlfn.IFNA(MATCH($A$1,'Curriculum 2024-2025'!$F:$F,0),MATCH($A$1,'Curriculum 2024-2025'!$K:$K,0)))+IF($E19="Core",2,15)+$A19),"")))</f>
        <v>201900097</v>
      </c>
      <c r="C1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2024-2025'!$K:$K,0)))+IF($E19="Core",2,15)+$A19),IF(IF(_xlfn.IFNA(MATCH($A$1,'Curriculum 2024-2025'!$A:$A,0),0)&gt;0,1,IF(_xlfn.IFNA(MATCH($A$1,'Curriculum 2024-2025'!$F:$F,0),0)&gt;0,2,IF(_xlfn.IFNA(MATCH($A$1,'Curriculum 2023-2024'!$K:$K,0),0)&gt;0,3,0)))=2,INDEX('Curriculum 2024-2025'!$G:$G,_xlfn.IFNA(MATCH($A$1,'Curriculum 2024-2025'!$A:$A,0),_xlfn.IFNA(MATCH($A$1,'Curriculum 2024-2025'!$F:$F,0),MATCH($A$1,'Curriculum 2024-2025'!$K:$K,0)))+IF($E19="Core",2,15)+$A19),IF(IF(_xlfn.IFNA(MATCH($A$1,'Curriculum 2024-2025'!$A:$A,0),0)&gt;0,1,IF(_xlfn.IFNA(MATCH($A$1,'Curriculum 2024-2025'!$F:$F,0),0)&gt;0,2,IF(_xlfn.IFNA(MATCH($A$1,'Curriculum 2024-2025'!$K:$K,0),0)&gt;0,3,0)))=3,INDEX('Curriculum 2024-2025'!$L:$L,_xlfn.IFNA(MATCH($A$1,'Curriculum 2024-2025'!$A:$A,0),_xlfn.IFNA(MATCH($A$1,'Curriculum 2024-2025'!$F:$F,0),MATCH($A$1,'Curriculum 2024-2025'!$K:$K,0)))+IF($E19="Core",2,15)+$A19),"")))</f>
        <v>Machine Learning in Engineering</v>
      </c>
      <c r="D19">
        <v>5</v>
      </c>
      <c r="E19" t="s">
        <v>237</v>
      </c>
    </row>
    <row r="20" spans="1:5" x14ac:dyDescent="0.25">
      <c r="A20">
        <v>7</v>
      </c>
      <c r="B20">
        <f>IF(IF(_xlfn.IFNA(MATCH($A$1,'Curriculum 2024-2025'!$A:$A,0),0)&gt;0,1,IF(_xlfn.IFNA(MATCH($A$1,'Curriculum 2024-2025'!$F:$F,0),0)&gt;0,2,IF(_xlfn.IFNA(MATCH($A$1,'Curriculum 2024-2025'!$K:$K,0),0)&gt;0,3,0)))=1,INDEX('Curriculum 2024-2025'!$A:$A,_xlfn.IFNA(MATCH($A$1,'Curriculum 2024-2025'!$A:$A,0),_xlfn.IFNA(MATCH($A$1,'Curriculum 2024-2025'!$F:$F,0),MATCH($A$1,'Curriculum 2024-2025'!$K:$K,0)))+IF($E20="Core",2,15)+$A20),IF(IF(_xlfn.IFNA(MATCH($A$1,'Curriculum 2024-2025'!$A:$A,0),0)&gt;0,1,IF(_xlfn.IFNA(MATCH($A$1,'Curriculum 2024-2025'!$F:$F,0),0)&gt;0,2,IF(_xlfn.IFNA(MATCH($A$1,'Curriculum 2024-2025'!$K:$K,0),0)&gt;0,3,0)))=2,INDEX('Curriculum 2024-2025'!$F:$F,_xlfn.IFNA(MATCH($A$1,'Curriculum 2024-2025'!$A:$A,0),_xlfn.IFNA(MATCH($A$1,'Curriculum 2024-2025'!$F:$F,0),MATCH($A$1,'Curriculum 2024-2025'!$K:$K,0)))+IF($E20="Core",2,15)+$A20),IF(IF(_xlfn.IFNA(MATCH($A$1,'Curriculum 2024-2025'!$A:$A,0),0)&gt;0,1,IF(_xlfn.IFNA(MATCH($A$1,'Curriculum 2024-2025'!$F:$F,0),0)&gt;0,2,IF(_xlfn.IFNA(MATCH($A$1,'Curriculum 2024-2025'!$K:$K,0),0)&gt;0,3,0)))=3,INDEX('Curriculum 2024-2025'!$K:$K,_xlfn.IFNA(MATCH($A$1,'Curriculum 2024-2025'!$A:$A,0),_xlfn.IFNA(MATCH($A$1,'Curriculum 2024-2025'!$F:$F,0),MATCH($A$1,'Curriculum 2024-2025'!$K:$K,0)))+IF($E20="Core",2,15)+$A20),"")))</f>
        <v>201400042</v>
      </c>
      <c r="C2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2024-2025'!$K:$K,0)))+IF($E20="Core",2,15)+$A20),IF(IF(_xlfn.IFNA(MATCH($A$1,'Curriculum 2024-2025'!$A:$A,0),0)&gt;0,1,IF(_xlfn.IFNA(MATCH($A$1,'Curriculum 2024-2025'!$F:$F,0),0)&gt;0,2,IF(_xlfn.IFNA(MATCH($A$1,'Curriculum 2023-2024'!$K:$K,0),0)&gt;0,3,0)))=2,INDEX('Curriculum 2024-2025'!$G:$G,_xlfn.IFNA(MATCH($A$1,'Curriculum 2024-2025'!$A:$A,0),_xlfn.IFNA(MATCH($A$1,'Curriculum 2024-2025'!$F:$F,0),MATCH($A$1,'Curriculum 2024-2025'!$K:$K,0)))+IF($E20="Core",2,15)+$A20),IF(IF(_xlfn.IFNA(MATCH($A$1,'Curriculum 2024-2025'!$A:$A,0),0)&gt;0,1,IF(_xlfn.IFNA(MATCH($A$1,'Curriculum 2024-2025'!$F:$F,0),0)&gt;0,2,IF(_xlfn.IFNA(MATCH($A$1,'Curriculum 2024-2025'!$K:$K,0),0)&gt;0,3,0)))=3,INDEX('Curriculum 2024-2025'!$L:$L,_xlfn.IFNA(MATCH($A$1,'Curriculum 2024-2025'!$A:$A,0),_xlfn.IFNA(MATCH($A$1,'Curriculum 2024-2025'!$F:$F,0),MATCH($A$1,'Curriculum 2024-2025'!$K:$K,0)))+IF($E20="Core",2,15)+$A20),"")))</f>
        <v>Nonlinear Solid Mechanics</v>
      </c>
      <c r="D20">
        <v>5</v>
      </c>
      <c r="E20" t="s">
        <v>237</v>
      </c>
    </row>
    <row r="21" spans="1:5" x14ac:dyDescent="0.25">
      <c r="A21">
        <v>8</v>
      </c>
      <c r="B21">
        <f>IF(IF(_xlfn.IFNA(MATCH($A$1,'Curriculum 2024-2025'!$A:$A,0),0)&gt;0,1,IF(_xlfn.IFNA(MATCH($A$1,'Curriculum 2024-2025'!$F:$F,0),0)&gt;0,2,IF(_xlfn.IFNA(MATCH($A$1,'Curriculum 2024-2025'!$K:$K,0),0)&gt;0,3,0)))=1,INDEX('Curriculum 2024-2025'!$A:$A,_xlfn.IFNA(MATCH($A$1,'Curriculum 2024-2025'!$A:$A,0),_xlfn.IFNA(MATCH($A$1,'Curriculum 2024-2025'!$F:$F,0),MATCH($A$1,'Curriculum 2024-2025'!$K:$K,0)))+IF($E21="Core",2,15)+$A21),IF(IF(_xlfn.IFNA(MATCH($A$1,'Curriculum 2024-2025'!$A:$A,0),0)&gt;0,1,IF(_xlfn.IFNA(MATCH($A$1,'Curriculum 2024-2025'!$F:$F,0),0)&gt;0,2,IF(_xlfn.IFNA(MATCH($A$1,'Curriculum 2024-2025'!$K:$K,0),0)&gt;0,3,0)))=2,INDEX('Curriculum 2024-2025'!$F:$F,_xlfn.IFNA(MATCH($A$1,'Curriculum 2024-2025'!$A:$A,0),_xlfn.IFNA(MATCH($A$1,'Curriculum 2024-2025'!$F:$F,0),MATCH($A$1,'Curriculum 2024-2025'!$K:$K,0)))+IF($E21="Core",2,15)+$A21),IF(IF(_xlfn.IFNA(MATCH($A$1,'Curriculum 2024-2025'!$A:$A,0),0)&gt;0,1,IF(_xlfn.IFNA(MATCH($A$1,'Curriculum 2024-2025'!$F:$F,0),0)&gt;0,2,IF(_xlfn.IFNA(MATCH($A$1,'Curriculum 2024-2025'!$K:$K,0),0)&gt;0,3,0)))=3,INDEX('Curriculum 2024-2025'!$K:$K,_xlfn.IFNA(MATCH($A$1,'Curriculum 2024-2025'!$A:$A,0),_xlfn.IFNA(MATCH($A$1,'Curriculum 2024-2025'!$F:$F,0),MATCH($A$1,'Curriculum 2024-2025'!$K:$K,0)))+IF($E21="Core",2,15)+$A21),"")))</f>
        <v>201600101</v>
      </c>
      <c r="C2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2024-2025'!$K:$K,0)))+IF($E21="Core",2,15)+$A21),IF(IF(_xlfn.IFNA(MATCH($A$1,'Curriculum 2024-2025'!$A:$A,0),0)&gt;0,1,IF(_xlfn.IFNA(MATCH($A$1,'Curriculum 2024-2025'!$F:$F,0),0)&gt;0,2,IF(_xlfn.IFNA(MATCH($A$1,'Curriculum 2023-2024'!$K:$K,0),0)&gt;0,3,0)))=2,INDEX('Curriculum 2024-2025'!$G:$G,_xlfn.IFNA(MATCH($A$1,'Curriculum 2024-2025'!$A:$A,0),_xlfn.IFNA(MATCH($A$1,'Curriculum 2024-2025'!$F:$F,0),MATCH($A$1,'Curriculum 2024-2025'!$K:$K,0)))+IF($E21="Core",2,15)+$A21),IF(IF(_xlfn.IFNA(MATCH($A$1,'Curriculum 2024-2025'!$A:$A,0),0)&gt;0,1,IF(_xlfn.IFNA(MATCH($A$1,'Curriculum 2024-2025'!$F:$F,0),0)&gt;0,2,IF(_xlfn.IFNA(MATCH($A$1,'Curriculum 2024-2025'!$K:$K,0),0)&gt;0,3,0)))=3,INDEX('Curriculum 2024-2025'!$L:$L,_xlfn.IFNA(MATCH($A$1,'Curriculum 2024-2025'!$A:$A,0),_xlfn.IFNA(MATCH($A$1,'Curriculum 2024-2025'!$F:$F,0),MATCH($A$1,'Curriculum 2024-2025'!$K:$K,0)))+IF($E21="Core",2,15)+$A21),"")))</f>
        <v>Theory of ODE</v>
      </c>
      <c r="D21">
        <v>5</v>
      </c>
      <c r="E21" t="s">
        <v>237</v>
      </c>
    </row>
    <row r="22" spans="1:5" x14ac:dyDescent="0.25">
      <c r="A22">
        <v>9</v>
      </c>
      <c r="B22">
        <f>IF(IF(_xlfn.IFNA(MATCH($A$1,'Curriculum 2024-2025'!$A:$A,0),0)&gt;0,1,IF(_xlfn.IFNA(MATCH($A$1,'Curriculum 2024-2025'!$F:$F,0),0)&gt;0,2,IF(_xlfn.IFNA(MATCH($A$1,'Curriculum 2024-2025'!$K:$K,0),0)&gt;0,3,0)))=1,INDEX('Curriculum 2024-2025'!$A:$A,_xlfn.IFNA(MATCH($A$1,'Curriculum 2024-2025'!$A:$A,0),_xlfn.IFNA(MATCH($A$1,'Curriculum 2024-2025'!$F:$F,0),MATCH($A$1,'Curriculum 2024-2025'!$K:$K,0)))+IF($E22="Core",2,15)+$A22),IF(IF(_xlfn.IFNA(MATCH($A$1,'Curriculum 2024-2025'!$A:$A,0),0)&gt;0,1,IF(_xlfn.IFNA(MATCH($A$1,'Curriculum 2024-2025'!$F:$F,0),0)&gt;0,2,IF(_xlfn.IFNA(MATCH($A$1,'Curriculum 2024-2025'!$K:$K,0),0)&gt;0,3,0)))=2,INDEX('Curriculum 2024-2025'!$F:$F,_xlfn.IFNA(MATCH($A$1,'Curriculum 2024-2025'!$A:$A,0),_xlfn.IFNA(MATCH($A$1,'Curriculum 2024-2025'!$F:$F,0),MATCH($A$1,'Curriculum 2024-2025'!$K:$K,0)))+IF($E22="Core",2,15)+$A22),IF(IF(_xlfn.IFNA(MATCH($A$1,'Curriculum 2024-2025'!$A:$A,0),0)&gt;0,1,IF(_xlfn.IFNA(MATCH($A$1,'Curriculum 2024-2025'!$F:$F,0),0)&gt;0,2,IF(_xlfn.IFNA(MATCH($A$1,'Curriculum 2024-2025'!$K:$K,0),0)&gt;0,3,0)))=3,INDEX('Curriculum 2024-2025'!$K:$K,_xlfn.IFNA(MATCH($A$1,'Curriculum 2024-2025'!$A:$A,0),_xlfn.IFNA(MATCH($A$1,'Curriculum 2024-2025'!$F:$F,0),MATCH($A$1,'Curriculum 2024-2025'!$K:$K,0)))+IF($E22="Core",2,15)+$A22),"")))</f>
        <v>201700024</v>
      </c>
      <c r="C2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2024-2025'!$K:$K,0)))+IF($E22="Core",2,15)+$A22),IF(IF(_xlfn.IFNA(MATCH($A$1,'Curriculum 2024-2025'!$A:$A,0),0)&gt;0,1,IF(_xlfn.IFNA(MATCH($A$1,'Curriculum 2024-2025'!$F:$F,0),0)&gt;0,2,IF(_xlfn.IFNA(MATCH($A$1,'Curriculum 2023-2024'!$K:$K,0),0)&gt;0,3,0)))=2,INDEX('Curriculum 2024-2025'!$G:$G,_xlfn.IFNA(MATCH($A$1,'Curriculum 2024-2025'!$A:$A,0),_xlfn.IFNA(MATCH($A$1,'Curriculum 2024-2025'!$F:$F,0),MATCH($A$1,'Curriculum 2024-2025'!$K:$K,0)))+IF($E22="Core",2,15)+$A22),IF(IF(_xlfn.IFNA(MATCH($A$1,'Curriculum 2024-2025'!$A:$A,0),0)&gt;0,1,IF(_xlfn.IFNA(MATCH($A$1,'Curriculum 2024-2025'!$F:$F,0),0)&gt;0,2,IF(_xlfn.IFNA(MATCH($A$1,'Curriculum 2024-2025'!$K:$K,0),0)&gt;0,3,0)))=3,INDEX('Curriculum 2024-2025'!$L:$L,_xlfn.IFNA(MATCH($A$1,'Curriculum 2024-2025'!$A:$A,0),_xlfn.IFNA(MATCH($A$1,'Curriculum 2024-2025'!$F:$F,0),MATCH($A$1,'Curriculum 2024-2025'!$K:$K,0)))+IF($E22="Core",2,15)+$A22),"")))</f>
        <v>Wind Energy</v>
      </c>
      <c r="D22">
        <v>5</v>
      </c>
      <c r="E22" t="s">
        <v>237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3"/>
  <sheetViews>
    <sheetView workbookViewId="0"/>
  </sheetViews>
  <sheetFormatPr defaultRowHeight="15" x14ac:dyDescent="0.25"/>
  <cols>
    <col min="1" max="1" width="27.5703125" bestFit="1" customWidth="1"/>
    <col min="2" max="2" width="12.140625" bestFit="1" customWidth="1"/>
    <col min="3" max="3" width="54.28515625" bestFit="1" customWidth="1"/>
  </cols>
  <sheetData>
    <row r="1" spans="1:5" x14ac:dyDescent="0.25">
      <c r="A1" t="s">
        <v>136</v>
      </c>
      <c r="B1" t="s">
        <v>47</v>
      </c>
      <c r="C1" t="s">
        <v>48</v>
      </c>
      <c r="D1" t="s">
        <v>1</v>
      </c>
    </row>
    <row r="2" spans="1:5" x14ac:dyDescent="0.25">
      <c r="A2">
        <v>1</v>
      </c>
      <c r="B2">
        <f>IF(IF(_xlfn.IFNA(MATCH($A$1,'Curriculum 2024-2025'!$A:$A,0),0)&gt;0,1,IF(_xlfn.IFNA(MATCH($A$1,'Curriculum 2024-2025'!$F:$F,0),0)&gt;0,2,IF(_xlfn.IFNA(MATCH($A$1,'Curriculum 2024-2025'!$K:$K,0),0)&gt;0,3,0)))=1,INDEX('Curriculum 2024-2025'!$A:$A,_xlfn.IFNA(MATCH($A$1,'Curriculum 2024-2025'!$A:$A,0),_xlfn.IFNA(MATCH($A$1,'Curriculum 2024-2025'!$F:$F,0),MATCH($A$1,'Curriculum 2024-2025'!$K:$K,0)))+IF($E2="Core",2,15)+$A2),IF(IF(_xlfn.IFNA(MATCH($A$1,'Curriculum 2024-2025'!$A:$A,0),0)&gt;0,1,IF(_xlfn.IFNA(MATCH($A$1,'Curriculum 2024-2025'!$F:$F,0),0)&gt;0,2,IF(_xlfn.IFNA(MATCH($A$1,'Curriculum 2024-2025'!$K:$K,0),0)&gt;0,3,0)))=2,INDEX('Curriculum 2024-2025'!$F:$F,_xlfn.IFNA(MATCH($A$1,'Curriculum 2024-2025'!$A:$A,0),_xlfn.IFNA(MATCH($A$1,'Curriculum 2024-2025'!$F:$F,0),MATCH($A$1,'Curriculum 2024-2025'!$K:$K,0)))+IF($E2="Core",2,15)+$A2),IF(IF(_xlfn.IFNA(MATCH($A$1,'Curriculum 2024-2025'!$A:$A,0),0)&gt;0,1,IF(_xlfn.IFNA(MATCH($A$1,'Curriculum 2024-2025'!$F:$F,0),0)&gt;0,2,IF(_xlfn.IFNA(MATCH($A$1,'Curriculum 2024-2025'!$K:$K,0),0)&gt;0,3,0)))=3,INDEX('Curriculum 2024-2025'!$K:$K,_xlfn.IFNA(MATCH($A$1,'Curriculum 2024-2025'!$A:$A,0),_xlfn.IFNA(MATCH($A$1,'Curriculum 2024-2025'!$F:$F,0),MATCH($A$1,'Curriculum 2024-2025'!$K:$K,0)))+IF($E2="Core",2,15)+$A2),"")))</f>
        <v>201400103</v>
      </c>
      <c r="C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2024-2025'!$K:$K,0)))+IF($E2="Core",2,15)+$A2),IF(IF(_xlfn.IFNA(MATCH($A$1,'Curriculum 2024-2025'!$A:$A,0),0)&gt;0,1,IF(_xlfn.IFNA(MATCH($A$1,'Curriculum 2024-2025'!$F:$F,0),0)&gt;0,2,IF(_xlfn.IFNA(MATCH($A$1,'Curriculum 2023-2024'!$K:$K,0),0)&gt;0,3,0)))=2,INDEX('Curriculum 2024-2025'!$G:$G,_xlfn.IFNA(MATCH($A$1,'Curriculum 2024-2025'!$A:$A,0),_xlfn.IFNA(MATCH($A$1,'Curriculum 2024-2025'!$F:$F,0),MATCH($A$1,'Curriculum 2024-2025'!$K:$K,0)))+IF($E2="Core",2,15)+$A2),IF(IF(_xlfn.IFNA(MATCH($A$1,'Curriculum 2024-2025'!$A:$A,0),0)&gt;0,1,IF(_xlfn.IFNA(MATCH($A$1,'Curriculum 2024-2025'!$F:$F,0),0)&gt;0,2,IF(_xlfn.IFNA(MATCH($A$1,'Curriculum 2024-2025'!$K:$K,0),0)&gt;0,3,0)))=3,INDEX('Curriculum 2024-2025'!$L:$L,_xlfn.IFNA(MATCH($A$1,'Curriculum 2024-2025'!$A:$A,0),_xlfn.IFNA(MATCH($A$1,'Curriculum 2024-2025'!$F:$F,0),MATCH($A$1,'Curriculum 2024-2025'!$K:$K,0)))+IF($E2="Core",2,15)+$A2),"")))</f>
        <v>3D printing</v>
      </c>
      <c r="D2">
        <v>5</v>
      </c>
      <c r="E2" t="s">
        <v>236</v>
      </c>
    </row>
    <row r="3" spans="1:5" x14ac:dyDescent="0.25">
      <c r="A3">
        <v>2</v>
      </c>
      <c r="B3">
        <f>IF(IF(_xlfn.IFNA(MATCH($A$1,'Curriculum 2024-2025'!$A:$A,0),0)&gt;0,1,IF(_xlfn.IFNA(MATCH($A$1,'Curriculum 2024-2025'!$F:$F,0),0)&gt;0,2,IF(_xlfn.IFNA(MATCH($A$1,'Curriculum 2024-2025'!$K:$K,0),0)&gt;0,3,0)))=1,INDEX('Curriculum 2024-2025'!$A:$A,_xlfn.IFNA(MATCH($A$1,'Curriculum 2024-2025'!$A:$A,0),_xlfn.IFNA(MATCH($A$1,'Curriculum 2024-2025'!$F:$F,0),MATCH($A$1,'Curriculum 2024-2025'!$K:$K,0)))+IF($E3="Core",2,15)+$A3),IF(IF(_xlfn.IFNA(MATCH($A$1,'Curriculum 2024-2025'!$A:$A,0),0)&gt;0,1,IF(_xlfn.IFNA(MATCH($A$1,'Curriculum 2024-2025'!$F:$F,0),0)&gt;0,2,IF(_xlfn.IFNA(MATCH($A$1,'Curriculum 2024-2025'!$K:$K,0),0)&gt;0,3,0)))=2,INDEX('Curriculum 2024-2025'!$F:$F,_xlfn.IFNA(MATCH($A$1,'Curriculum 2024-2025'!$A:$A,0),_xlfn.IFNA(MATCH($A$1,'Curriculum 2024-2025'!$F:$F,0),MATCH($A$1,'Curriculum 2024-2025'!$K:$K,0)))+IF($E3="Core",2,15)+$A3),IF(IF(_xlfn.IFNA(MATCH($A$1,'Curriculum 2024-2025'!$A:$A,0),0)&gt;0,1,IF(_xlfn.IFNA(MATCH($A$1,'Curriculum 2024-2025'!$F:$F,0),0)&gt;0,2,IF(_xlfn.IFNA(MATCH($A$1,'Curriculum 2024-2025'!$K:$K,0),0)&gt;0,3,0)))=3,INDEX('Curriculum 2024-2025'!$K:$K,_xlfn.IFNA(MATCH($A$1,'Curriculum 2024-2025'!$A:$A,0),_xlfn.IFNA(MATCH($A$1,'Curriculum 2024-2025'!$F:$F,0),MATCH($A$1,'Curriculum 2024-2025'!$K:$K,0)))+IF($E3="Core",2,15)+$A3),"")))</f>
        <v>201200133</v>
      </c>
      <c r="C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2024-2025'!$K:$K,0)))+IF($E3="Core",2,15)+$A3),IF(IF(_xlfn.IFNA(MATCH($A$1,'Curriculum 2024-2025'!$A:$A,0),0)&gt;0,1,IF(_xlfn.IFNA(MATCH($A$1,'Curriculum 2024-2025'!$F:$F,0),0)&gt;0,2,IF(_xlfn.IFNA(MATCH($A$1,'Curriculum 2023-2024'!$K:$K,0),0)&gt;0,3,0)))=2,INDEX('Curriculum 2024-2025'!$G:$G,_xlfn.IFNA(MATCH($A$1,'Curriculum 2024-2025'!$A:$A,0),_xlfn.IFNA(MATCH($A$1,'Curriculum 2024-2025'!$F:$F,0),MATCH($A$1,'Curriculum 2024-2025'!$K:$K,0)))+IF($E3="Core",2,15)+$A3),IF(IF(_xlfn.IFNA(MATCH($A$1,'Curriculum 2024-2025'!$A:$A,0),0)&gt;0,1,IF(_xlfn.IFNA(MATCH($A$1,'Curriculum 2024-2025'!$F:$F,0),0)&gt;0,2,IF(_xlfn.IFNA(MATCH($A$1,'Curriculum 2024-2025'!$K:$K,0),0)&gt;0,3,0)))=3,INDEX('Curriculum 2024-2025'!$L:$L,_xlfn.IFNA(MATCH($A$1,'Curriculum 2024-2025'!$A:$A,0),_xlfn.IFNA(MATCH($A$1,'Curriculum 2024-2025'!$F:$F,0),MATCH($A$1,'Curriculum 2024-2025'!$K:$K,0)))+IF($E3="Core",2,15)+$A3),"")))</f>
        <v>Biomechatronics</v>
      </c>
      <c r="D3">
        <v>5</v>
      </c>
      <c r="E3" t="s">
        <v>236</v>
      </c>
    </row>
    <row r="4" spans="1:5" x14ac:dyDescent="0.25">
      <c r="A4">
        <v>3</v>
      </c>
      <c r="B4">
        <f>IF(IF(_xlfn.IFNA(MATCH($A$1,'Curriculum 2024-2025'!$A:$A,0),0)&gt;0,1,IF(_xlfn.IFNA(MATCH($A$1,'Curriculum 2024-2025'!$F:$F,0),0)&gt;0,2,IF(_xlfn.IFNA(MATCH($A$1,'Curriculum 2024-2025'!$K:$K,0),0)&gt;0,3,0)))=1,INDEX('Curriculum 2024-2025'!$A:$A,_xlfn.IFNA(MATCH($A$1,'Curriculum 2024-2025'!$A:$A,0),_xlfn.IFNA(MATCH($A$1,'Curriculum 2024-2025'!$F:$F,0),MATCH($A$1,'Curriculum 2024-2025'!$K:$K,0)))+IF($E4="Core",2,15)+$A4),IF(IF(_xlfn.IFNA(MATCH($A$1,'Curriculum 2024-2025'!$A:$A,0),0)&gt;0,1,IF(_xlfn.IFNA(MATCH($A$1,'Curriculum 2024-2025'!$F:$F,0),0)&gt;0,2,IF(_xlfn.IFNA(MATCH($A$1,'Curriculum 2024-2025'!$K:$K,0),0)&gt;0,3,0)))=2,INDEX('Curriculum 2024-2025'!$F:$F,_xlfn.IFNA(MATCH($A$1,'Curriculum 2024-2025'!$A:$A,0),_xlfn.IFNA(MATCH($A$1,'Curriculum 2024-2025'!$F:$F,0),MATCH($A$1,'Curriculum 2024-2025'!$K:$K,0)))+IF($E4="Core",2,15)+$A4),IF(IF(_xlfn.IFNA(MATCH($A$1,'Curriculum 2024-2025'!$A:$A,0),0)&gt;0,1,IF(_xlfn.IFNA(MATCH($A$1,'Curriculum 2024-2025'!$F:$F,0),0)&gt;0,2,IF(_xlfn.IFNA(MATCH($A$1,'Curriculum 2024-2025'!$K:$K,0),0)&gt;0,3,0)))=3,INDEX('Curriculum 2024-2025'!$K:$K,_xlfn.IFNA(MATCH($A$1,'Curriculum 2024-2025'!$A:$A,0),_xlfn.IFNA(MATCH($A$1,'Curriculum 2024-2025'!$F:$F,0),MATCH($A$1,'Curriculum 2024-2025'!$K:$K,0)))+IF($E4="Core",2,15)+$A4),"")))</f>
        <v>191121710</v>
      </c>
      <c r="C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2024-2025'!$K:$K,0)))+IF($E4="Core",2,15)+$A4),IF(IF(_xlfn.IFNA(MATCH($A$1,'Curriculum 2024-2025'!$A:$A,0),0)&gt;0,1,IF(_xlfn.IFNA(MATCH($A$1,'Curriculum 2024-2025'!$F:$F,0),0)&gt;0,2,IF(_xlfn.IFNA(MATCH($A$1,'Curriculum 2023-2024'!$K:$K,0),0)&gt;0,3,0)))=2,INDEX('Curriculum 2024-2025'!$G:$G,_xlfn.IFNA(MATCH($A$1,'Curriculum 2024-2025'!$A:$A,0),_xlfn.IFNA(MATCH($A$1,'Curriculum 2024-2025'!$F:$F,0),MATCH($A$1,'Curriculum 2024-2025'!$K:$K,0)))+IF($E4="Core",2,15)+$A4),IF(IF(_xlfn.IFNA(MATCH($A$1,'Curriculum 2024-2025'!$A:$A,0),0)&gt;0,1,IF(_xlfn.IFNA(MATCH($A$1,'Curriculum 2024-2025'!$F:$F,0),0)&gt;0,2,IF(_xlfn.IFNA(MATCH($A$1,'Curriculum 2024-2025'!$K:$K,0),0)&gt;0,3,0)))=3,INDEX('Curriculum 2024-2025'!$L:$L,_xlfn.IFNA(MATCH($A$1,'Curriculum 2024-2025'!$A:$A,0),_xlfn.IFNA(MATCH($A$1,'Curriculum 2024-2025'!$F:$F,0),MATCH($A$1,'Curriculum 2024-2025'!$K:$K,0)))+IF($E4="Core",2,15)+$A4),"")))</f>
        <v>Composites</v>
      </c>
      <c r="D4">
        <v>5</v>
      </c>
      <c r="E4" t="s">
        <v>236</v>
      </c>
    </row>
    <row r="5" spans="1:5" x14ac:dyDescent="0.25">
      <c r="A5">
        <v>4</v>
      </c>
      <c r="B5">
        <f>IF(IF(_xlfn.IFNA(MATCH($A$1,'Curriculum 2024-2025'!$A:$A,0),0)&gt;0,1,IF(_xlfn.IFNA(MATCH($A$1,'Curriculum 2024-2025'!$F:$F,0),0)&gt;0,2,IF(_xlfn.IFNA(MATCH($A$1,'Curriculum 2024-2025'!$K:$K,0),0)&gt;0,3,0)))=1,INDEX('Curriculum 2024-2025'!$A:$A,_xlfn.IFNA(MATCH($A$1,'Curriculum 2024-2025'!$A:$A,0),_xlfn.IFNA(MATCH($A$1,'Curriculum 2024-2025'!$F:$F,0),MATCH($A$1,'Curriculum 2024-2025'!$K:$K,0)))+IF($E5="Core",2,15)+$A5),IF(IF(_xlfn.IFNA(MATCH($A$1,'Curriculum 2024-2025'!$A:$A,0),0)&gt;0,1,IF(_xlfn.IFNA(MATCH($A$1,'Curriculum 2024-2025'!$F:$F,0),0)&gt;0,2,IF(_xlfn.IFNA(MATCH($A$1,'Curriculum 2024-2025'!$K:$K,0),0)&gt;0,3,0)))=2,INDEX('Curriculum 2024-2025'!$F:$F,_xlfn.IFNA(MATCH($A$1,'Curriculum 2024-2025'!$A:$A,0),_xlfn.IFNA(MATCH($A$1,'Curriculum 2024-2025'!$F:$F,0),MATCH($A$1,'Curriculum 2024-2025'!$K:$K,0)))+IF($E5="Core",2,15)+$A5),IF(IF(_xlfn.IFNA(MATCH($A$1,'Curriculum 2024-2025'!$A:$A,0),0)&gt;0,1,IF(_xlfn.IFNA(MATCH($A$1,'Curriculum 2024-2025'!$F:$F,0),0)&gt;0,2,IF(_xlfn.IFNA(MATCH($A$1,'Curriculum 2024-2025'!$K:$K,0),0)&gt;0,3,0)))=3,INDEX('Curriculum 2024-2025'!$K:$K,_xlfn.IFNA(MATCH($A$1,'Curriculum 2024-2025'!$A:$A,0),_xlfn.IFNA(MATCH($A$1,'Curriculum 2024-2025'!$F:$F,0),MATCH($A$1,'Curriculum 2024-2025'!$K:$K,0)))+IF($E5="Core",2,15)+$A5),"")))</f>
        <v>191121720</v>
      </c>
      <c r="C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2024-2025'!$K:$K,0)))+IF($E5="Core",2,15)+$A5),IF(IF(_xlfn.IFNA(MATCH($A$1,'Curriculum 2024-2025'!$A:$A,0),0)&gt;0,1,IF(_xlfn.IFNA(MATCH($A$1,'Curriculum 2024-2025'!$F:$F,0),0)&gt;0,2,IF(_xlfn.IFNA(MATCH($A$1,'Curriculum 2023-2024'!$K:$K,0),0)&gt;0,3,0)))=2,INDEX('Curriculum 2024-2025'!$G:$G,_xlfn.IFNA(MATCH($A$1,'Curriculum 2024-2025'!$A:$A,0),_xlfn.IFNA(MATCH($A$1,'Curriculum 2024-2025'!$F:$F,0),MATCH($A$1,'Curriculum 2024-2025'!$K:$K,0)))+IF($E5="Core",2,15)+$A5),IF(IF(_xlfn.IFNA(MATCH($A$1,'Curriculum 2024-2025'!$A:$A,0),0)&gt;0,1,IF(_xlfn.IFNA(MATCH($A$1,'Curriculum 2024-2025'!$F:$F,0),0)&gt;0,2,IF(_xlfn.IFNA(MATCH($A$1,'Curriculum 2024-2025'!$K:$K,0),0)&gt;0,3,0)))=3,INDEX('Curriculum 2024-2025'!$L:$L,_xlfn.IFNA(MATCH($A$1,'Curriculum 2024-2025'!$A:$A,0),_xlfn.IFNA(MATCH($A$1,'Curriculum 2024-2025'!$F:$F,0),MATCH($A$1,'Curriculum 2024-2025'!$K:$K,0)))+IF($E5="Core",2,15)+$A5),"")))</f>
        <v>Design, Production and Materials</v>
      </c>
      <c r="D5">
        <v>5</v>
      </c>
      <c r="E5" t="s">
        <v>236</v>
      </c>
    </row>
    <row r="6" spans="1:5" x14ac:dyDescent="0.25">
      <c r="A6">
        <v>5</v>
      </c>
      <c r="B6">
        <f>IF(IF(_xlfn.IFNA(MATCH($A$1,'Curriculum 2024-2025'!$A:$A,0),0)&gt;0,1,IF(_xlfn.IFNA(MATCH($A$1,'Curriculum 2024-2025'!$F:$F,0),0)&gt;0,2,IF(_xlfn.IFNA(MATCH($A$1,'Curriculum 2024-2025'!$K:$K,0),0)&gt;0,3,0)))=1,INDEX('Curriculum 2024-2025'!$A:$A,_xlfn.IFNA(MATCH($A$1,'Curriculum 2024-2025'!$A:$A,0),_xlfn.IFNA(MATCH($A$1,'Curriculum 2024-2025'!$F:$F,0),MATCH($A$1,'Curriculum 2024-2025'!$K:$K,0)))+IF($E6="Core",2,15)+$A6),IF(IF(_xlfn.IFNA(MATCH($A$1,'Curriculum 2024-2025'!$A:$A,0),0)&gt;0,1,IF(_xlfn.IFNA(MATCH($A$1,'Curriculum 2024-2025'!$F:$F,0),0)&gt;0,2,IF(_xlfn.IFNA(MATCH($A$1,'Curriculum 2024-2025'!$K:$K,0),0)&gt;0,3,0)))=2,INDEX('Curriculum 2024-2025'!$F:$F,_xlfn.IFNA(MATCH($A$1,'Curriculum 2024-2025'!$A:$A,0),_xlfn.IFNA(MATCH($A$1,'Curriculum 2024-2025'!$F:$F,0),MATCH($A$1,'Curriculum 2024-2025'!$K:$K,0)))+IF($E6="Core",2,15)+$A6),IF(IF(_xlfn.IFNA(MATCH($A$1,'Curriculum 2024-2025'!$A:$A,0),0)&gt;0,1,IF(_xlfn.IFNA(MATCH($A$1,'Curriculum 2024-2025'!$F:$F,0),0)&gt;0,2,IF(_xlfn.IFNA(MATCH($A$1,'Curriculum 2024-2025'!$K:$K,0),0)&gt;0,3,0)))=3,INDEX('Curriculum 2024-2025'!$K:$K,_xlfn.IFNA(MATCH($A$1,'Curriculum 2024-2025'!$A:$A,0),_xlfn.IFNA(MATCH($A$1,'Curriculum 2024-2025'!$F:$F,0),MATCH($A$1,'Curriculum 2024-2025'!$K:$K,0)))+IF($E6="Core",2,15)+$A6),"")))</f>
        <v>191124720</v>
      </c>
      <c r="C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2024-2025'!$K:$K,0)))+IF($E6="Core",2,15)+$A6),IF(IF(_xlfn.IFNA(MATCH($A$1,'Curriculum 2024-2025'!$A:$A,0),0)&gt;0,1,IF(_xlfn.IFNA(MATCH($A$1,'Curriculum 2024-2025'!$F:$F,0),0)&gt;0,2,IF(_xlfn.IFNA(MATCH($A$1,'Curriculum 2023-2024'!$K:$K,0),0)&gt;0,3,0)))=2,INDEX('Curriculum 2024-2025'!$G:$G,_xlfn.IFNA(MATCH($A$1,'Curriculum 2024-2025'!$A:$A,0),_xlfn.IFNA(MATCH($A$1,'Curriculum 2024-2025'!$F:$F,0),MATCH($A$1,'Curriculum 2024-2025'!$K:$K,0)))+IF($E6="Core",2,15)+$A6),IF(IF(_xlfn.IFNA(MATCH($A$1,'Curriculum 2024-2025'!$A:$A,0),0)&gt;0,1,IF(_xlfn.IFNA(MATCH($A$1,'Curriculum 2024-2025'!$F:$F,0),0)&gt;0,2,IF(_xlfn.IFNA(MATCH($A$1,'Curriculum 2024-2025'!$K:$K,0),0)&gt;0,3,0)))=3,INDEX('Curriculum 2024-2025'!$L:$L,_xlfn.IFNA(MATCH($A$1,'Curriculum 2024-2025'!$A:$A,0),_xlfn.IFNA(MATCH($A$1,'Curriculum 2024-2025'!$F:$F,0),MATCH($A$1,'Curriculum 2024-2025'!$K:$K,0)))+IF($E6="Core",2,15)+$A6),"")))</f>
        <v>Design of Production &amp; Inventory Systems</v>
      </c>
      <c r="D6">
        <v>5</v>
      </c>
      <c r="E6" t="s">
        <v>236</v>
      </c>
    </row>
    <row r="7" spans="1:5" x14ac:dyDescent="0.25">
      <c r="A7">
        <v>6</v>
      </c>
      <c r="B7">
        <f>IF(IF(_xlfn.IFNA(MATCH($A$1,'Curriculum 2024-2025'!$A:$A,0),0)&gt;0,1,IF(_xlfn.IFNA(MATCH($A$1,'Curriculum 2024-2025'!$F:$F,0),0)&gt;0,2,IF(_xlfn.IFNA(MATCH($A$1,'Curriculum 2024-2025'!$K:$K,0),0)&gt;0,3,0)))=1,INDEX('Curriculum 2024-2025'!$A:$A,_xlfn.IFNA(MATCH($A$1,'Curriculum 2024-2025'!$A:$A,0),_xlfn.IFNA(MATCH($A$1,'Curriculum 2024-2025'!$F:$F,0),MATCH($A$1,'Curriculum 2024-2025'!$K:$K,0)))+IF($E7="Core",2,15)+$A7),IF(IF(_xlfn.IFNA(MATCH($A$1,'Curriculum 2024-2025'!$A:$A,0),0)&gt;0,1,IF(_xlfn.IFNA(MATCH($A$1,'Curriculum 2024-2025'!$F:$F,0),0)&gt;0,2,IF(_xlfn.IFNA(MATCH($A$1,'Curriculum 2024-2025'!$K:$K,0),0)&gt;0,3,0)))=2,INDEX('Curriculum 2024-2025'!$F:$F,_xlfn.IFNA(MATCH($A$1,'Curriculum 2024-2025'!$A:$A,0),_xlfn.IFNA(MATCH($A$1,'Curriculum 2024-2025'!$F:$F,0),MATCH($A$1,'Curriculum 2024-2025'!$K:$K,0)))+IF($E7="Core",2,15)+$A7),IF(IF(_xlfn.IFNA(MATCH($A$1,'Curriculum 2024-2025'!$A:$A,0),0)&gt;0,1,IF(_xlfn.IFNA(MATCH($A$1,'Curriculum 2024-2025'!$F:$F,0),0)&gt;0,2,IF(_xlfn.IFNA(MATCH($A$1,'Curriculum 2024-2025'!$K:$K,0),0)&gt;0,3,0)))=3,INDEX('Curriculum 2024-2025'!$K:$K,_xlfn.IFNA(MATCH($A$1,'Curriculum 2024-2025'!$A:$A,0),_xlfn.IFNA(MATCH($A$1,'Curriculum 2024-2025'!$F:$F,0),MATCH($A$1,'Curriculum 2024-2025'!$K:$K,0)))+IF($E7="Core",2,15)+$A7),"")))</f>
        <v>201000159</v>
      </c>
      <c r="C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2024-2025'!$K:$K,0)))+IF($E7="Core",2,15)+$A7),IF(IF(_xlfn.IFNA(MATCH($A$1,'Curriculum 2024-2025'!$A:$A,0),0)&gt;0,1,IF(_xlfn.IFNA(MATCH($A$1,'Curriculum 2024-2025'!$F:$F,0),0)&gt;0,2,IF(_xlfn.IFNA(MATCH($A$1,'Curriculum 2023-2024'!$K:$K,0),0)&gt;0,3,0)))=2,INDEX('Curriculum 2024-2025'!$G:$G,_xlfn.IFNA(MATCH($A$1,'Curriculum 2024-2025'!$A:$A,0),_xlfn.IFNA(MATCH($A$1,'Curriculum 2024-2025'!$F:$F,0),MATCH($A$1,'Curriculum 2024-2025'!$K:$K,0)))+IF($E7="Core",2,15)+$A7),IF(IF(_xlfn.IFNA(MATCH($A$1,'Curriculum 2024-2025'!$A:$A,0),0)&gt;0,1,IF(_xlfn.IFNA(MATCH($A$1,'Curriculum 2024-2025'!$F:$F,0),0)&gt;0,2,IF(_xlfn.IFNA(MATCH($A$1,'Curriculum 2024-2025'!$K:$K,0),0)&gt;0,3,0)))=3,INDEX('Curriculum 2024-2025'!$L:$L,_xlfn.IFNA(MATCH($A$1,'Curriculum 2024-2025'!$A:$A,0),_xlfn.IFNA(MATCH($A$1,'Curriculum 2024-2025'!$F:$F,0),MATCH($A$1,'Curriculum 2024-2025'!$K:$K,0)))+IF($E7="Core",2,15)+$A7),"")))</f>
        <v>Durability of Consumer products</v>
      </c>
      <c r="D7">
        <v>5</v>
      </c>
      <c r="E7" t="s">
        <v>236</v>
      </c>
    </row>
    <row r="8" spans="1:5" x14ac:dyDescent="0.25">
      <c r="A8">
        <v>7</v>
      </c>
      <c r="B8">
        <f>IF(IF(_xlfn.IFNA(MATCH($A$1,'Curriculum 2024-2025'!$A:$A,0),0)&gt;0,1,IF(_xlfn.IFNA(MATCH($A$1,'Curriculum 2024-2025'!$F:$F,0),0)&gt;0,2,IF(_xlfn.IFNA(MATCH($A$1,'Curriculum 2024-2025'!$K:$K,0),0)&gt;0,3,0)))=1,INDEX('Curriculum 2024-2025'!$A:$A,_xlfn.IFNA(MATCH($A$1,'Curriculum 2024-2025'!$A:$A,0),_xlfn.IFNA(MATCH($A$1,'Curriculum 2024-2025'!$F:$F,0),MATCH($A$1,'Curriculum 2024-2025'!$K:$K,0)))+IF($E8="Core",2,15)+$A8),IF(IF(_xlfn.IFNA(MATCH($A$1,'Curriculum 2024-2025'!$A:$A,0),0)&gt;0,1,IF(_xlfn.IFNA(MATCH($A$1,'Curriculum 2024-2025'!$F:$F,0),0)&gt;0,2,IF(_xlfn.IFNA(MATCH($A$1,'Curriculum 2024-2025'!$K:$K,0),0)&gt;0,3,0)))=2,INDEX('Curriculum 2024-2025'!$F:$F,_xlfn.IFNA(MATCH($A$1,'Curriculum 2024-2025'!$A:$A,0),_xlfn.IFNA(MATCH($A$1,'Curriculum 2024-2025'!$F:$F,0),MATCH($A$1,'Curriculum 2024-2025'!$K:$K,0)))+IF($E8="Core",2,15)+$A8),IF(IF(_xlfn.IFNA(MATCH($A$1,'Curriculum 2024-2025'!$A:$A,0),0)&gt;0,1,IF(_xlfn.IFNA(MATCH($A$1,'Curriculum 2024-2025'!$F:$F,0),0)&gt;0,2,IF(_xlfn.IFNA(MATCH($A$1,'Curriculum 2024-2025'!$K:$K,0),0)&gt;0,3,0)))=3,INDEX('Curriculum 2024-2025'!$K:$K,_xlfn.IFNA(MATCH($A$1,'Curriculum 2024-2025'!$A:$A,0),_xlfn.IFNA(MATCH($A$1,'Curriculum 2024-2025'!$F:$F,0),MATCH($A$1,'Curriculum 2024-2025'!$K:$K,0)))+IF($E8="Core",2,15)+$A8),"")))</f>
        <v>202000033</v>
      </c>
      <c r="C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2024-2025'!$K:$K,0)))+IF($E8="Core",2,15)+$A8),IF(IF(_xlfn.IFNA(MATCH($A$1,'Curriculum 2024-2025'!$A:$A,0),0)&gt;0,1,IF(_xlfn.IFNA(MATCH($A$1,'Curriculum 2024-2025'!$F:$F,0),0)&gt;0,2,IF(_xlfn.IFNA(MATCH($A$1,'Curriculum 2023-2024'!$K:$K,0),0)&gt;0,3,0)))=2,INDEX('Curriculum 2024-2025'!$G:$G,_xlfn.IFNA(MATCH($A$1,'Curriculum 2024-2025'!$A:$A,0),_xlfn.IFNA(MATCH($A$1,'Curriculum 2024-2025'!$F:$F,0),MATCH($A$1,'Curriculum 2024-2025'!$K:$K,0)))+IF($E8="Core",2,15)+$A8),IF(IF(_xlfn.IFNA(MATCH($A$1,'Curriculum 2024-2025'!$A:$A,0),0)&gt;0,1,IF(_xlfn.IFNA(MATCH($A$1,'Curriculum 2024-2025'!$F:$F,0),0)&gt;0,2,IF(_xlfn.IFNA(MATCH($A$1,'Curriculum 2024-2025'!$K:$K,0),0)&gt;0,3,0)))=3,INDEX('Curriculum 2024-2025'!$L:$L,_xlfn.IFNA(MATCH($A$1,'Curriculum 2024-2025'!$A:$A,0),_xlfn.IFNA(MATCH($A$1,'Curriculum 2024-2025'!$F:$F,0),MATCH($A$1,'Curriculum 2024-2025'!$K:$K,0)))+IF($E8="Core",2,15)+$A8),"")))</f>
        <v>Frontiers in Design and Manufacturing</v>
      </c>
      <c r="D8">
        <v>5</v>
      </c>
      <c r="E8" t="s">
        <v>236</v>
      </c>
    </row>
    <row r="9" spans="1:5" x14ac:dyDescent="0.25">
      <c r="A9">
        <v>8</v>
      </c>
      <c r="B9">
        <f>IF(IF(_xlfn.IFNA(MATCH($A$1,'Curriculum 2024-2025'!$A:$A,0),0)&gt;0,1,IF(_xlfn.IFNA(MATCH($A$1,'Curriculum 2024-2025'!$F:$F,0),0)&gt;0,2,IF(_xlfn.IFNA(MATCH($A$1,'Curriculum 2024-2025'!$K:$K,0),0)&gt;0,3,0)))=1,INDEX('Curriculum 2024-2025'!$A:$A,_xlfn.IFNA(MATCH($A$1,'Curriculum 2024-2025'!$A:$A,0),_xlfn.IFNA(MATCH($A$1,'Curriculum 2024-2025'!$F:$F,0),MATCH($A$1,'Curriculum 2024-2025'!$K:$K,0)))+IF($E9="Core",2,15)+$A9),IF(IF(_xlfn.IFNA(MATCH($A$1,'Curriculum 2024-2025'!$A:$A,0),0)&gt;0,1,IF(_xlfn.IFNA(MATCH($A$1,'Curriculum 2024-2025'!$F:$F,0),0)&gt;0,2,IF(_xlfn.IFNA(MATCH($A$1,'Curriculum 2024-2025'!$K:$K,0),0)&gt;0,3,0)))=2,INDEX('Curriculum 2024-2025'!$F:$F,_xlfn.IFNA(MATCH($A$1,'Curriculum 2024-2025'!$A:$A,0),_xlfn.IFNA(MATCH($A$1,'Curriculum 2024-2025'!$F:$F,0),MATCH($A$1,'Curriculum 2024-2025'!$K:$K,0)))+IF($E9="Core",2,15)+$A9),IF(IF(_xlfn.IFNA(MATCH($A$1,'Curriculum 2024-2025'!$A:$A,0),0)&gt;0,1,IF(_xlfn.IFNA(MATCH($A$1,'Curriculum 2024-2025'!$F:$F,0),0)&gt;0,2,IF(_xlfn.IFNA(MATCH($A$1,'Curriculum 2024-2025'!$K:$K,0),0)&gt;0,3,0)))=3,INDEX('Curriculum 2024-2025'!$K:$K,_xlfn.IFNA(MATCH($A$1,'Curriculum 2024-2025'!$A:$A,0),_xlfn.IFNA(MATCH($A$1,'Curriculum 2024-2025'!$F:$F,0),MATCH($A$1,'Curriculum 2024-2025'!$K:$K,0)))+IF($E9="Core",2,15)+$A9),"")))</f>
        <v>191137400</v>
      </c>
      <c r="C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2024-2025'!$K:$K,0)))+IF($E9="Core",2,15)+$A9),IF(IF(_xlfn.IFNA(MATCH($A$1,'Curriculum 2024-2025'!$A:$A,0),0)&gt;0,1,IF(_xlfn.IFNA(MATCH($A$1,'Curriculum 2024-2025'!$F:$F,0),0)&gt;0,2,IF(_xlfn.IFNA(MATCH($A$1,'Curriculum 2023-2024'!$K:$K,0),0)&gt;0,3,0)))=2,INDEX('Curriculum 2024-2025'!$G:$G,_xlfn.IFNA(MATCH($A$1,'Curriculum 2024-2025'!$A:$A,0),_xlfn.IFNA(MATCH($A$1,'Curriculum 2024-2025'!$F:$F,0),MATCH($A$1,'Curriculum 2024-2025'!$K:$K,0)))+IF($E9="Core",2,15)+$A9),IF(IF(_xlfn.IFNA(MATCH($A$1,'Curriculum 2024-2025'!$A:$A,0),0)&gt;0,1,IF(_xlfn.IFNA(MATCH($A$1,'Curriculum 2024-2025'!$F:$F,0),0)&gt;0,2,IF(_xlfn.IFNA(MATCH($A$1,'Curriculum 2024-2025'!$K:$K,0),0)&gt;0,3,0)))=3,INDEX('Curriculum 2024-2025'!$L:$L,_xlfn.IFNA(MATCH($A$1,'Curriculum 2024-2025'!$A:$A,0),_xlfn.IFNA(MATCH($A$1,'Curriculum 2024-2025'!$F:$F,0),MATCH($A$1,'Curriculum 2024-2025'!$K:$K,0)))+IF($E9="Core",2,15)+$A9),"")))</f>
        <v>Laser Materials Processing</v>
      </c>
      <c r="D9">
        <v>5</v>
      </c>
      <c r="E9" t="s">
        <v>236</v>
      </c>
    </row>
    <row r="10" spans="1:5" x14ac:dyDescent="0.25">
      <c r="A10">
        <v>9</v>
      </c>
      <c r="B10">
        <f>IF(IF(_xlfn.IFNA(MATCH($A$1,'Curriculum 2024-2025'!$A:$A,0),0)&gt;0,1,IF(_xlfn.IFNA(MATCH($A$1,'Curriculum 2024-2025'!$F:$F,0),0)&gt;0,2,IF(_xlfn.IFNA(MATCH($A$1,'Curriculum 2024-2025'!$K:$K,0),0)&gt;0,3,0)))=1,INDEX('Curriculum 2024-2025'!$A:$A,_xlfn.IFNA(MATCH($A$1,'Curriculum 2024-2025'!$A:$A,0),_xlfn.IFNA(MATCH($A$1,'Curriculum 2024-2025'!$F:$F,0),MATCH($A$1,'Curriculum 2024-2025'!$K:$K,0)))+IF($E10="Core",2,15)+$A10),IF(IF(_xlfn.IFNA(MATCH($A$1,'Curriculum 2024-2025'!$A:$A,0),0)&gt;0,1,IF(_xlfn.IFNA(MATCH($A$1,'Curriculum 2024-2025'!$F:$F,0),0)&gt;0,2,IF(_xlfn.IFNA(MATCH($A$1,'Curriculum 2024-2025'!$K:$K,0),0)&gt;0,3,0)))=2,INDEX('Curriculum 2024-2025'!$F:$F,_xlfn.IFNA(MATCH($A$1,'Curriculum 2024-2025'!$A:$A,0),_xlfn.IFNA(MATCH($A$1,'Curriculum 2024-2025'!$F:$F,0),MATCH($A$1,'Curriculum 2024-2025'!$K:$K,0)))+IF($E10="Core",2,15)+$A10),IF(IF(_xlfn.IFNA(MATCH($A$1,'Curriculum 2024-2025'!$A:$A,0),0)&gt;0,1,IF(_xlfn.IFNA(MATCH($A$1,'Curriculum 2024-2025'!$F:$F,0),0)&gt;0,2,IF(_xlfn.IFNA(MATCH($A$1,'Curriculum 2024-2025'!$K:$K,0),0)&gt;0,3,0)))=3,INDEX('Curriculum 2024-2025'!$K:$K,_xlfn.IFNA(MATCH($A$1,'Curriculum 2024-2025'!$A:$A,0),_xlfn.IFNA(MATCH($A$1,'Curriculum 2024-2025'!$F:$F,0),MATCH($A$1,'Curriculum 2024-2025'!$K:$K,0)))+IF($E10="Core",2,15)+$A10),"")))</f>
        <v>201200146</v>
      </c>
      <c r="C1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2024-2025'!$K:$K,0)))+IF($E10="Core",2,15)+$A10),IF(IF(_xlfn.IFNA(MATCH($A$1,'Curriculum 2024-2025'!$A:$A,0),0)&gt;0,1,IF(_xlfn.IFNA(MATCH($A$1,'Curriculum 2024-2025'!$F:$F,0),0)&gt;0,2,IF(_xlfn.IFNA(MATCH($A$1,'Curriculum 2023-2024'!$K:$K,0),0)&gt;0,3,0)))=2,INDEX('Curriculum 2024-2025'!$G:$G,_xlfn.IFNA(MATCH($A$1,'Curriculum 2024-2025'!$A:$A,0),_xlfn.IFNA(MATCH($A$1,'Curriculum 2024-2025'!$F:$F,0),MATCH($A$1,'Curriculum 2024-2025'!$K:$K,0)))+IF($E10="Core",2,15)+$A10),IF(IF(_xlfn.IFNA(MATCH($A$1,'Curriculum 2024-2025'!$A:$A,0),0)&gt;0,1,IF(_xlfn.IFNA(MATCH($A$1,'Curriculum 2024-2025'!$F:$F,0),0)&gt;0,2,IF(_xlfn.IFNA(MATCH($A$1,'Curriculum 2024-2025'!$K:$K,0),0)&gt;0,3,0)))=3,INDEX('Curriculum 2024-2025'!$L:$L,_xlfn.IFNA(MATCH($A$1,'Curriculum 2024-2025'!$A:$A,0),_xlfn.IFNA(MATCH($A$1,'Curriculum 2024-2025'!$F:$F,0),MATCH($A$1,'Curriculum 2024-2025'!$K:$K,0)))+IF($E10="Core",2,15)+$A10),"")))</f>
        <v>Maintenance Engineering &amp; Management</v>
      </c>
      <c r="D10">
        <v>5</v>
      </c>
      <c r="E10" t="s">
        <v>236</v>
      </c>
    </row>
    <row r="11" spans="1:5" x14ac:dyDescent="0.25">
      <c r="A11">
        <v>10</v>
      </c>
      <c r="B11">
        <f>IF(IF(_xlfn.IFNA(MATCH($A$1,'Curriculum 2024-2025'!$A:$A,0),0)&gt;0,1,IF(_xlfn.IFNA(MATCH($A$1,'Curriculum 2024-2025'!$F:$F,0),0)&gt;0,2,IF(_xlfn.IFNA(MATCH($A$1,'Curriculum 2024-2025'!$K:$K,0),0)&gt;0,3,0)))=1,INDEX('Curriculum 2024-2025'!$A:$A,_xlfn.IFNA(MATCH($A$1,'Curriculum 2024-2025'!$A:$A,0),_xlfn.IFNA(MATCH($A$1,'Curriculum 2024-2025'!$F:$F,0),MATCH($A$1,'Curriculum 2024-2025'!$K:$K,0)))+IF($E11="Core",2,15)+$A11),IF(IF(_xlfn.IFNA(MATCH($A$1,'Curriculum 2024-2025'!$A:$A,0),0)&gt;0,1,IF(_xlfn.IFNA(MATCH($A$1,'Curriculum 2024-2025'!$F:$F,0),0)&gt;0,2,IF(_xlfn.IFNA(MATCH($A$1,'Curriculum 2024-2025'!$K:$K,0),0)&gt;0,3,0)))=2,INDEX('Curriculum 2024-2025'!$F:$F,_xlfn.IFNA(MATCH($A$1,'Curriculum 2024-2025'!$A:$A,0),_xlfn.IFNA(MATCH($A$1,'Curriculum 2024-2025'!$F:$F,0),MATCH($A$1,'Curriculum 2024-2025'!$K:$K,0)))+IF($E11="Core",2,15)+$A11),IF(IF(_xlfn.IFNA(MATCH($A$1,'Curriculum 2024-2025'!$A:$A,0),0)&gt;0,1,IF(_xlfn.IFNA(MATCH($A$1,'Curriculum 2024-2025'!$F:$F,0),0)&gt;0,2,IF(_xlfn.IFNA(MATCH($A$1,'Curriculum 2024-2025'!$K:$K,0),0)&gt;0,3,0)))=3,INDEX('Curriculum 2024-2025'!$K:$K,_xlfn.IFNA(MATCH($A$1,'Curriculum 2024-2025'!$A:$A,0),_xlfn.IFNA(MATCH($A$1,'Curriculum 2024-2025'!$F:$F,0),MATCH($A$1,'Curriculum 2024-2025'!$K:$K,0)))+IF($E11="Core",2,15)+$A11),"")))</f>
        <v>191102041</v>
      </c>
      <c r="C1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2024-2025'!$K:$K,0)))+IF($E11="Core",2,15)+$A11),IF(IF(_xlfn.IFNA(MATCH($A$1,'Curriculum 2024-2025'!$A:$A,0),0)&gt;0,1,IF(_xlfn.IFNA(MATCH($A$1,'Curriculum 2024-2025'!$F:$F,0),0)&gt;0,2,IF(_xlfn.IFNA(MATCH($A$1,'Curriculum 2023-2024'!$K:$K,0),0)&gt;0,3,0)))=2,INDEX('Curriculum 2024-2025'!$G:$G,_xlfn.IFNA(MATCH($A$1,'Curriculum 2024-2025'!$A:$A,0),_xlfn.IFNA(MATCH($A$1,'Curriculum 2024-2025'!$F:$F,0),MATCH($A$1,'Curriculum 2024-2025'!$K:$K,0)))+IF($E11="Core",2,15)+$A11),IF(IF(_xlfn.IFNA(MATCH($A$1,'Curriculum 2024-2025'!$A:$A,0),0)&gt;0,1,IF(_xlfn.IFNA(MATCH($A$1,'Curriculum 2024-2025'!$F:$F,0),0)&gt;0,2,IF(_xlfn.IFNA(MATCH($A$1,'Curriculum 2024-2025'!$K:$K,0),0)&gt;0,3,0)))=3,INDEX('Curriculum 2024-2025'!$L:$L,_xlfn.IFNA(MATCH($A$1,'Curriculum 2024-2025'!$A:$A,0),_xlfn.IFNA(MATCH($A$1,'Curriculum 2024-2025'!$F:$F,0),MATCH($A$1,'Curriculum 2024-2025'!$K:$K,0)))+IF($E11="Core",2,15)+$A11),"")))</f>
        <v>Manufacturing Facility Design</v>
      </c>
      <c r="D11">
        <v>5</v>
      </c>
      <c r="E11" t="s">
        <v>236</v>
      </c>
    </row>
    <row r="12" spans="1:5" x14ac:dyDescent="0.25">
      <c r="A12">
        <v>11</v>
      </c>
      <c r="B12">
        <f>IF(IF(_xlfn.IFNA(MATCH($A$1,'Curriculum 2024-2025'!$A:$A,0),0)&gt;0,1,IF(_xlfn.IFNA(MATCH($A$1,'Curriculum 2024-2025'!$F:$F,0),0)&gt;0,2,IF(_xlfn.IFNA(MATCH($A$1,'Curriculum 2024-2025'!$K:$K,0),0)&gt;0,3,0)))=1,INDEX('Curriculum 2024-2025'!$A:$A,_xlfn.IFNA(MATCH($A$1,'Curriculum 2024-2025'!$A:$A,0),_xlfn.IFNA(MATCH($A$1,'Curriculum 2024-2025'!$F:$F,0),MATCH($A$1,'Curriculum 2024-2025'!$K:$K,0)))+IF($E12="Core",2,15)+$A12),IF(IF(_xlfn.IFNA(MATCH($A$1,'Curriculum 2024-2025'!$A:$A,0),0)&gt;0,1,IF(_xlfn.IFNA(MATCH($A$1,'Curriculum 2024-2025'!$F:$F,0),0)&gt;0,2,IF(_xlfn.IFNA(MATCH($A$1,'Curriculum 2024-2025'!$K:$K,0),0)&gt;0,3,0)))=2,INDEX('Curriculum 2024-2025'!$F:$F,_xlfn.IFNA(MATCH($A$1,'Curriculum 2024-2025'!$A:$A,0),_xlfn.IFNA(MATCH($A$1,'Curriculum 2024-2025'!$F:$F,0),MATCH($A$1,'Curriculum 2024-2025'!$K:$K,0)))+IF($E12="Core",2,15)+$A12),IF(IF(_xlfn.IFNA(MATCH($A$1,'Curriculum 2024-2025'!$A:$A,0),0)&gt;0,1,IF(_xlfn.IFNA(MATCH($A$1,'Curriculum 2024-2025'!$F:$F,0),0)&gt;0,2,IF(_xlfn.IFNA(MATCH($A$1,'Curriculum 2024-2025'!$K:$K,0),0)&gt;0,3,0)))=3,INDEX('Curriculum 2024-2025'!$K:$K,_xlfn.IFNA(MATCH($A$1,'Curriculum 2024-2025'!$A:$A,0),_xlfn.IFNA(MATCH($A$1,'Curriculum 2024-2025'!$F:$F,0),MATCH($A$1,'Curriculum 2024-2025'!$K:$K,0)))+IF($E12="Core",2,15)+$A12),"")))</f>
        <v>201600018</v>
      </c>
      <c r="C1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2024-2025'!$K:$K,0)))+IF($E12="Core",2,15)+$A12),IF(IF(_xlfn.IFNA(MATCH($A$1,'Curriculum 2024-2025'!$A:$A,0),0)&gt;0,1,IF(_xlfn.IFNA(MATCH($A$1,'Curriculum 2024-2025'!$F:$F,0),0)&gt;0,2,IF(_xlfn.IFNA(MATCH($A$1,'Curriculum 2023-2024'!$K:$K,0),0)&gt;0,3,0)))=2,INDEX('Curriculum 2024-2025'!$G:$G,_xlfn.IFNA(MATCH($A$1,'Curriculum 2024-2025'!$A:$A,0),_xlfn.IFNA(MATCH($A$1,'Curriculum 2024-2025'!$F:$F,0),MATCH($A$1,'Curriculum 2024-2025'!$K:$K,0)))+IF($E12="Core",2,15)+$A12),IF(IF(_xlfn.IFNA(MATCH($A$1,'Curriculum 2024-2025'!$A:$A,0),0)&gt;0,1,IF(_xlfn.IFNA(MATCH($A$1,'Curriculum 2024-2025'!$F:$F,0),0)&gt;0,2,IF(_xlfn.IFNA(MATCH($A$1,'Curriculum 2024-2025'!$K:$K,0),0)&gt;0,3,0)))=3,INDEX('Curriculum 2024-2025'!$L:$L,_xlfn.IFNA(MATCH($A$1,'Curriculum 2024-2025'!$A:$A,0),_xlfn.IFNA(MATCH($A$1,'Curriculum 2024-2025'!$F:$F,0),MATCH($A$1,'Curriculum 2024-2025'!$K:$K,0)))+IF($E12="Core",2,15)+$A12),"")))</f>
        <v>Modelling of Technical Design Processes</v>
      </c>
      <c r="D12">
        <v>5</v>
      </c>
      <c r="E12" t="s">
        <v>236</v>
      </c>
    </row>
    <row r="13" spans="1:5" x14ac:dyDescent="0.25">
      <c r="A13">
        <v>12</v>
      </c>
      <c r="B13">
        <f>IF(IF(_xlfn.IFNA(MATCH($A$1,'Curriculum 2024-2025'!$A:$A,0),0)&gt;0,1,IF(_xlfn.IFNA(MATCH($A$1,'Curriculum 2024-2025'!$F:$F,0),0)&gt;0,2,IF(_xlfn.IFNA(MATCH($A$1,'Curriculum 2024-2025'!$K:$K,0),0)&gt;0,3,0)))=1,INDEX('Curriculum 2024-2025'!$A:$A,_xlfn.IFNA(MATCH($A$1,'Curriculum 2024-2025'!$A:$A,0),_xlfn.IFNA(MATCH($A$1,'Curriculum 2024-2025'!$F:$F,0),MATCH($A$1,'Curriculum 2024-2025'!$K:$K,0)))+IF($E13="Core",2,15)+$A13),IF(IF(_xlfn.IFNA(MATCH($A$1,'Curriculum 2024-2025'!$A:$A,0),0)&gt;0,1,IF(_xlfn.IFNA(MATCH($A$1,'Curriculum 2024-2025'!$F:$F,0),0)&gt;0,2,IF(_xlfn.IFNA(MATCH($A$1,'Curriculum 2024-2025'!$K:$K,0),0)&gt;0,3,0)))=2,INDEX('Curriculum 2024-2025'!$F:$F,_xlfn.IFNA(MATCH($A$1,'Curriculum 2024-2025'!$A:$A,0),_xlfn.IFNA(MATCH($A$1,'Curriculum 2024-2025'!$F:$F,0),MATCH($A$1,'Curriculum 2024-2025'!$K:$K,0)))+IF($E13="Core",2,15)+$A13),IF(IF(_xlfn.IFNA(MATCH($A$1,'Curriculum 2024-2025'!$A:$A,0),0)&gt;0,1,IF(_xlfn.IFNA(MATCH($A$1,'Curriculum 2024-2025'!$F:$F,0),0)&gt;0,2,IF(_xlfn.IFNA(MATCH($A$1,'Curriculum 2024-2025'!$K:$K,0),0)&gt;0,3,0)))=3,INDEX('Curriculum 2024-2025'!$K:$K,_xlfn.IFNA(MATCH($A$1,'Curriculum 2024-2025'!$A:$A,0),_xlfn.IFNA(MATCH($A$1,'Curriculum 2024-2025'!$F:$F,0),MATCH($A$1,'Curriculum 2024-2025'!$K:$K,0)))+IF($E13="Core",2,15)+$A13),"")))</f>
        <v>202200100</v>
      </c>
      <c r="C1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2024-2025'!$K:$K,0)))+IF($E13="Core",2,15)+$A13),IF(IF(_xlfn.IFNA(MATCH($A$1,'Curriculum 2024-2025'!$A:$A,0),0)&gt;0,1,IF(_xlfn.IFNA(MATCH($A$1,'Curriculum 2024-2025'!$F:$F,0),0)&gt;0,2,IF(_xlfn.IFNA(MATCH($A$1,'Curriculum 2023-2024'!$K:$K,0),0)&gt;0,3,0)))=2,INDEX('Curriculum 2024-2025'!$G:$G,_xlfn.IFNA(MATCH($A$1,'Curriculum 2024-2025'!$A:$A,0),_xlfn.IFNA(MATCH($A$1,'Curriculum 2024-2025'!$F:$F,0),MATCH($A$1,'Curriculum 2024-2025'!$K:$K,0)))+IF($E13="Core",2,15)+$A13),IF(IF(_xlfn.IFNA(MATCH($A$1,'Curriculum 2024-2025'!$A:$A,0),0)&gt;0,1,IF(_xlfn.IFNA(MATCH($A$1,'Curriculum 2024-2025'!$F:$F,0),0)&gt;0,2,IF(_xlfn.IFNA(MATCH($A$1,'Curriculum 2024-2025'!$K:$K,0),0)&gt;0,3,0)))=3,INDEX('Curriculum 2024-2025'!$L:$L,_xlfn.IFNA(MATCH($A$1,'Curriculum 2024-2025'!$A:$A,0),_xlfn.IFNA(MATCH($A$1,'Curriculum 2024-2025'!$F:$F,0),MATCH($A$1,'Curriculum 2024-2025'!$K:$K,0)))+IF($E13="Core",2,15)+$A13),"")))</f>
        <v>Systems Engineering</v>
      </c>
      <c r="D13">
        <v>5</v>
      </c>
      <c r="E13" t="s">
        <v>236</v>
      </c>
    </row>
    <row r="14" spans="1:5" x14ac:dyDescent="0.25">
      <c r="A14">
        <v>1</v>
      </c>
      <c r="B14">
        <f>IF(IF(_xlfn.IFNA(MATCH($A$1,'Curriculum 2024-2025'!$A:$A,0),0)&gt;0,1,IF(_xlfn.IFNA(MATCH($A$1,'Curriculum 2024-2025'!$F:$F,0),0)&gt;0,2,IF(_xlfn.IFNA(MATCH($A$1,'Curriculum 2024-2025'!$K:$K,0),0)&gt;0,3,0)))=1,INDEX('Curriculum 2024-2025'!$A:$A,_xlfn.IFNA(MATCH($A$1,'Curriculum 2024-2025'!$A:$A,0),_xlfn.IFNA(MATCH($A$1,'Curriculum 2024-2025'!$F:$F,0),MATCH($A$1,'Curriculum 2024-2025'!$K:$K,0)))+IF($E14="Core",2,15)+$A14),IF(IF(_xlfn.IFNA(MATCH($A$1,'Curriculum 2024-2025'!$A:$A,0),0)&gt;0,1,IF(_xlfn.IFNA(MATCH($A$1,'Curriculum 2024-2025'!$F:$F,0),0)&gt;0,2,IF(_xlfn.IFNA(MATCH($A$1,'Curriculum 2024-2025'!$K:$K,0),0)&gt;0,3,0)))=2,INDEX('Curriculum 2024-2025'!$F:$F,_xlfn.IFNA(MATCH($A$1,'Curriculum 2024-2025'!$A:$A,0),_xlfn.IFNA(MATCH($A$1,'Curriculum 2024-2025'!$F:$F,0),MATCH($A$1,'Curriculum 2024-2025'!$K:$K,0)))+IF($E14="Core",2,15)+$A14),IF(IF(_xlfn.IFNA(MATCH($A$1,'Curriculum 2024-2025'!$A:$A,0),0)&gt;0,1,IF(_xlfn.IFNA(MATCH($A$1,'Curriculum 2024-2025'!$F:$F,0),0)&gt;0,2,IF(_xlfn.IFNA(MATCH($A$1,'Curriculum 2024-2025'!$K:$K,0),0)&gt;0,3,0)))=3,INDEX('Curriculum 2024-2025'!$K:$K,_xlfn.IFNA(MATCH($A$1,'Curriculum 2024-2025'!$A:$A,0),_xlfn.IFNA(MATCH($A$1,'Curriculum 2024-2025'!$F:$F,0),MATCH($A$1,'Curriculum 2024-2025'!$K:$K,0)))+IF($E14="Core",2,15)+$A14),"")))</f>
        <v>202100228</v>
      </c>
      <c r="C1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2024-2025'!$K:$K,0)))+IF($E14="Core",2,15)+$A14),IF(IF(_xlfn.IFNA(MATCH($A$1,'Curriculum 2024-2025'!$A:$A,0),0)&gt;0,1,IF(_xlfn.IFNA(MATCH($A$1,'Curriculum 2024-2025'!$F:$F,0),0)&gt;0,2,IF(_xlfn.IFNA(MATCH($A$1,'Curriculum 2023-2024'!$K:$K,0),0)&gt;0,3,0)))=2,INDEX('Curriculum 2024-2025'!$G:$G,_xlfn.IFNA(MATCH($A$1,'Curriculum 2024-2025'!$A:$A,0),_xlfn.IFNA(MATCH($A$1,'Curriculum 2024-2025'!$F:$F,0),MATCH($A$1,'Curriculum 2024-2025'!$K:$K,0)))+IF($E14="Core",2,15)+$A14),IF(IF(_xlfn.IFNA(MATCH($A$1,'Curriculum 2024-2025'!$A:$A,0),0)&gt;0,1,IF(_xlfn.IFNA(MATCH($A$1,'Curriculum 2024-2025'!$F:$F,0),0)&gt;0,2,IF(_xlfn.IFNA(MATCH($A$1,'Curriculum 2024-2025'!$K:$K,0),0)&gt;0,3,0)))=3,INDEX('Curriculum 2024-2025'!$L:$L,_xlfn.IFNA(MATCH($A$1,'Curriculum 2024-2025'!$A:$A,0),_xlfn.IFNA(MATCH($A$1,'Curriculum 2024-2025'!$F:$F,0),MATCH($A$1,'Curriculum 2024-2025'!$K:$K,0)))+IF($E14="Core",2,15)+$A14),"")))</f>
        <v>Adhesion and Bonding Technology</v>
      </c>
      <c r="D14">
        <v>5</v>
      </c>
      <c r="E14" t="s">
        <v>237</v>
      </c>
    </row>
    <row r="15" spans="1:5" x14ac:dyDescent="0.25">
      <c r="A15">
        <v>2</v>
      </c>
      <c r="B15">
        <f>IF(IF(_xlfn.IFNA(MATCH($A$1,'Curriculum 2024-2025'!$A:$A,0),0)&gt;0,1,IF(_xlfn.IFNA(MATCH($A$1,'Curriculum 2024-2025'!$F:$F,0),0)&gt;0,2,IF(_xlfn.IFNA(MATCH($A$1,'Curriculum 2024-2025'!$K:$K,0),0)&gt;0,3,0)))=1,INDEX('Curriculum 2024-2025'!$A:$A,_xlfn.IFNA(MATCH($A$1,'Curriculum 2024-2025'!$A:$A,0),_xlfn.IFNA(MATCH($A$1,'Curriculum 2024-2025'!$F:$F,0),MATCH($A$1,'Curriculum 2024-2025'!$K:$K,0)))+IF($E15="Core",2,15)+$A15),IF(IF(_xlfn.IFNA(MATCH($A$1,'Curriculum 2024-2025'!$A:$A,0),0)&gt;0,1,IF(_xlfn.IFNA(MATCH($A$1,'Curriculum 2024-2025'!$F:$F,0),0)&gt;0,2,IF(_xlfn.IFNA(MATCH($A$1,'Curriculum 2024-2025'!$K:$K,0),0)&gt;0,3,0)))=2,INDEX('Curriculum 2024-2025'!$F:$F,_xlfn.IFNA(MATCH($A$1,'Curriculum 2024-2025'!$A:$A,0),_xlfn.IFNA(MATCH($A$1,'Curriculum 2024-2025'!$F:$F,0),MATCH($A$1,'Curriculum 2024-2025'!$K:$K,0)))+IF($E15="Core",2,15)+$A15),IF(IF(_xlfn.IFNA(MATCH($A$1,'Curriculum 2024-2025'!$A:$A,0),0)&gt;0,1,IF(_xlfn.IFNA(MATCH($A$1,'Curriculum 2024-2025'!$F:$F,0),0)&gt;0,2,IF(_xlfn.IFNA(MATCH($A$1,'Curriculum 2024-2025'!$K:$K,0),0)&gt;0,3,0)))=3,INDEX('Curriculum 2024-2025'!$K:$K,_xlfn.IFNA(MATCH($A$1,'Curriculum 2024-2025'!$A:$A,0),_xlfn.IFNA(MATCH($A$1,'Curriculum 2024-2025'!$F:$F,0),MATCH($A$1,'Curriculum 2024-2025'!$K:$K,0)))+IF($E15="Core",2,15)+$A15),"")))</f>
        <v>201900091</v>
      </c>
      <c r="C1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2024-2025'!$K:$K,0)))+IF($E15="Core",2,15)+$A15),IF(IF(_xlfn.IFNA(MATCH($A$1,'Curriculum 2024-2025'!$A:$A,0),0)&gt;0,1,IF(_xlfn.IFNA(MATCH($A$1,'Curriculum 2024-2025'!$F:$F,0),0)&gt;0,2,IF(_xlfn.IFNA(MATCH($A$1,'Curriculum 2023-2024'!$K:$K,0),0)&gt;0,3,0)))=2,INDEX('Curriculum 2024-2025'!$G:$G,_xlfn.IFNA(MATCH($A$1,'Curriculum 2024-2025'!$A:$A,0),_xlfn.IFNA(MATCH($A$1,'Curriculum 2024-2025'!$F:$F,0),MATCH($A$1,'Curriculum 2024-2025'!$K:$K,0)))+IF($E15="Core",2,15)+$A15),IF(IF(_xlfn.IFNA(MATCH($A$1,'Curriculum 2024-2025'!$A:$A,0),0)&gt;0,1,IF(_xlfn.IFNA(MATCH($A$1,'Curriculum 2024-2025'!$F:$F,0),0)&gt;0,2,IF(_xlfn.IFNA(MATCH($A$1,'Curriculum 2024-2025'!$K:$K,0),0)&gt;0,3,0)))=3,INDEX('Curriculum 2024-2025'!$L:$L,_xlfn.IFNA(MATCH($A$1,'Curriculum 2024-2025'!$A:$A,0),_xlfn.IFNA(MATCH($A$1,'Curriculum 2024-2025'!$F:$F,0),MATCH($A$1,'Curriculum 2024-2025'!$K:$K,0)))+IF($E15="Core",2,15)+$A15),"")))</f>
        <v>Advanced Topics in Finite Element Methods</v>
      </c>
      <c r="D15">
        <v>5</v>
      </c>
      <c r="E15" t="s">
        <v>237</v>
      </c>
    </row>
    <row r="16" spans="1:5" x14ac:dyDescent="0.25">
      <c r="A16">
        <v>3</v>
      </c>
      <c r="B16">
        <f>IF(IF(_xlfn.IFNA(MATCH($A$1,'Curriculum 2024-2025'!$A:$A,0),0)&gt;0,1,IF(_xlfn.IFNA(MATCH($A$1,'Curriculum 2024-2025'!$F:$F,0),0)&gt;0,2,IF(_xlfn.IFNA(MATCH($A$1,'Curriculum 2024-2025'!$K:$K,0),0)&gt;0,3,0)))=1,INDEX('Curriculum 2024-2025'!$A:$A,_xlfn.IFNA(MATCH($A$1,'Curriculum 2024-2025'!$A:$A,0),_xlfn.IFNA(MATCH($A$1,'Curriculum 2024-2025'!$F:$F,0),MATCH($A$1,'Curriculum 2024-2025'!$K:$K,0)))+IF($E16="Core",2,15)+$A16),IF(IF(_xlfn.IFNA(MATCH($A$1,'Curriculum 2024-2025'!$A:$A,0),0)&gt;0,1,IF(_xlfn.IFNA(MATCH($A$1,'Curriculum 2024-2025'!$F:$F,0),0)&gt;0,2,IF(_xlfn.IFNA(MATCH($A$1,'Curriculum 2024-2025'!$K:$K,0),0)&gt;0,3,0)))=2,INDEX('Curriculum 2024-2025'!$F:$F,_xlfn.IFNA(MATCH($A$1,'Curriculum 2024-2025'!$A:$A,0),_xlfn.IFNA(MATCH($A$1,'Curriculum 2024-2025'!$F:$F,0),MATCH($A$1,'Curriculum 2024-2025'!$K:$K,0)))+IF($E16="Core",2,15)+$A16),IF(IF(_xlfn.IFNA(MATCH($A$1,'Curriculum 2024-2025'!$A:$A,0),0)&gt;0,1,IF(_xlfn.IFNA(MATCH($A$1,'Curriculum 2024-2025'!$F:$F,0),0)&gt;0,2,IF(_xlfn.IFNA(MATCH($A$1,'Curriculum 2024-2025'!$K:$K,0),0)&gt;0,3,0)))=3,INDEX('Curriculum 2024-2025'!$K:$K,_xlfn.IFNA(MATCH($A$1,'Curriculum 2024-2025'!$A:$A,0),_xlfn.IFNA(MATCH($A$1,'Curriculum 2024-2025'!$F:$F,0),MATCH($A$1,'Curriculum 2024-2025'!$K:$K,0)))+IF($E16="Core",2,15)+$A16),"")))</f>
        <v>201800156</v>
      </c>
      <c r="C1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2024-2025'!$K:$K,0)))+IF($E16="Core",2,15)+$A16),IF(IF(_xlfn.IFNA(MATCH($A$1,'Curriculum 2024-2025'!$A:$A,0),0)&gt;0,1,IF(_xlfn.IFNA(MATCH($A$1,'Curriculum 2024-2025'!$F:$F,0),0)&gt;0,2,IF(_xlfn.IFNA(MATCH($A$1,'Curriculum 2023-2024'!$K:$K,0),0)&gt;0,3,0)))=2,INDEX('Curriculum 2024-2025'!$G:$G,_xlfn.IFNA(MATCH($A$1,'Curriculum 2024-2025'!$A:$A,0),_xlfn.IFNA(MATCH($A$1,'Curriculum 2024-2025'!$F:$F,0),MATCH($A$1,'Curriculum 2024-2025'!$K:$K,0)))+IF($E16="Core",2,15)+$A16),IF(IF(_xlfn.IFNA(MATCH($A$1,'Curriculum 2024-2025'!$A:$A,0),0)&gt;0,1,IF(_xlfn.IFNA(MATCH($A$1,'Curriculum 2024-2025'!$F:$F,0),0)&gt;0,2,IF(_xlfn.IFNA(MATCH($A$1,'Curriculum 2024-2025'!$K:$K,0),0)&gt;0,3,0)))=3,INDEX('Curriculum 2024-2025'!$L:$L,_xlfn.IFNA(MATCH($A$1,'Curriculum 2024-2025'!$A:$A,0),_xlfn.IFNA(MATCH($A$1,'Curriculum 2024-2025'!$F:$F,0),MATCH($A$1,'Curriculum 2024-2025'!$K:$K,0)))+IF($E16="Core",2,15)+$A16),"")))</f>
        <v>Biomechanics of Human Movement</v>
      </c>
      <c r="D16">
        <v>5</v>
      </c>
      <c r="E16" t="s">
        <v>237</v>
      </c>
    </row>
    <row r="17" spans="1:5" x14ac:dyDescent="0.25">
      <c r="A17">
        <v>4</v>
      </c>
      <c r="B17">
        <f>IF(IF(_xlfn.IFNA(MATCH($A$1,'Curriculum 2024-2025'!$A:$A,0),0)&gt;0,1,IF(_xlfn.IFNA(MATCH($A$1,'Curriculum 2024-2025'!$F:$F,0),0)&gt;0,2,IF(_xlfn.IFNA(MATCH($A$1,'Curriculum 2024-2025'!$K:$K,0),0)&gt;0,3,0)))=1,INDEX('Curriculum 2024-2025'!$A:$A,_xlfn.IFNA(MATCH($A$1,'Curriculum 2024-2025'!$A:$A,0),_xlfn.IFNA(MATCH($A$1,'Curriculum 2024-2025'!$F:$F,0),MATCH($A$1,'Curriculum 2024-2025'!$K:$K,0)))+IF($E17="Core",2,15)+$A17),IF(IF(_xlfn.IFNA(MATCH($A$1,'Curriculum 2024-2025'!$A:$A,0),0)&gt;0,1,IF(_xlfn.IFNA(MATCH($A$1,'Curriculum 2024-2025'!$F:$F,0),0)&gt;0,2,IF(_xlfn.IFNA(MATCH($A$1,'Curriculum 2024-2025'!$K:$K,0),0)&gt;0,3,0)))=2,INDEX('Curriculum 2024-2025'!$F:$F,_xlfn.IFNA(MATCH($A$1,'Curriculum 2024-2025'!$A:$A,0),_xlfn.IFNA(MATCH($A$1,'Curriculum 2024-2025'!$F:$F,0),MATCH($A$1,'Curriculum 2024-2025'!$K:$K,0)))+IF($E17="Core",2,15)+$A17),IF(IF(_xlfn.IFNA(MATCH($A$1,'Curriculum 2024-2025'!$A:$A,0),0)&gt;0,1,IF(_xlfn.IFNA(MATCH($A$1,'Curriculum 2024-2025'!$F:$F,0),0)&gt;0,2,IF(_xlfn.IFNA(MATCH($A$1,'Curriculum 2024-2025'!$K:$K,0),0)&gt;0,3,0)))=3,INDEX('Curriculum 2024-2025'!$K:$K,_xlfn.IFNA(MATCH($A$1,'Curriculum 2024-2025'!$A:$A,0),_xlfn.IFNA(MATCH($A$1,'Curriculum 2024-2025'!$F:$F,0),MATCH($A$1,'Curriculum 2024-2025'!$K:$K,0)))+IF($E17="Core",2,15)+$A17),"")))</f>
        <v>202300210</v>
      </c>
      <c r="C1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2024-2025'!$K:$K,0)))+IF($E17="Core",2,15)+$A17),IF(IF(_xlfn.IFNA(MATCH($A$1,'Curriculum 2024-2025'!$A:$A,0),0)&gt;0,1,IF(_xlfn.IFNA(MATCH($A$1,'Curriculum 2024-2025'!$F:$F,0),0)&gt;0,2,IF(_xlfn.IFNA(MATCH($A$1,'Curriculum 2023-2024'!$K:$K,0),0)&gt;0,3,0)))=2,INDEX('Curriculum 2024-2025'!$G:$G,_xlfn.IFNA(MATCH($A$1,'Curriculum 2024-2025'!$A:$A,0),_xlfn.IFNA(MATCH($A$1,'Curriculum 2024-2025'!$F:$F,0),MATCH($A$1,'Curriculum 2024-2025'!$K:$K,0)))+IF($E17="Core",2,15)+$A17),IF(IF(_xlfn.IFNA(MATCH($A$1,'Curriculum 2024-2025'!$A:$A,0),0)&gt;0,1,IF(_xlfn.IFNA(MATCH($A$1,'Curriculum 2024-2025'!$F:$F,0),0)&gt;0,2,IF(_xlfn.IFNA(MATCH($A$1,'Curriculum 2024-2025'!$K:$K,0),0)&gt;0,3,0)))=3,INDEX('Curriculum 2024-2025'!$L:$L,_xlfn.IFNA(MATCH($A$1,'Curriculum 2024-2025'!$A:$A,0),_xlfn.IFNA(MATCH($A$1,'Curriculum 2024-2025'!$F:$F,0),MATCH($A$1,'Curriculum 2024-2025'!$K:$K,0)))+IF($E17="Core",2,15)+$A17),"")))</f>
        <v>Capita Selecta Design &amp; Manufacturing</v>
      </c>
      <c r="D17">
        <v>5</v>
      </c>
      <c r="E17" t="s">
        <v>237</v>
      </c>
    </row>
    <row r="18" spans="1:5" x14ac:dyDescent="0.25">
      <c r="A18">
        <v>5</v>
      </c>
      <c r="B18">
        <f>IF(IF(_xlfn.IFNA(MATCH($A$1,'Curriculum 2024-2025'!$A:$A,0),0)&gt;0,1,IF(_xlfn.IFNA(MATCH($A$1,'Curriculum 2024-2025'!$F:$F,0),0)&gt;0,2,IF(_xlfn.IFNA(MATCH($A$1,'Curriculum 2024-2025'!$K:$K,0),0)&gt;0,3,0)))=1,INDEX('Curriculum 2024-2025'!$A:$A,_xlfn.IFNA(MATCH($A$1,'Curriculum 2024-2025'!$A:$A,0),_xlfn.IFNA(MATCH($A$1,'Curriculum 2024-2025'!$F:$F,0),MATCH($A$1,'Curriculum 2024-2025'!$K:$K,0)))+IF($E18="Core",2,15)+$A18),IF(IF(_xlfn.IFNA(MATCH($A$1,'Curriculum 2024-2025'!$A:$A,0),0)&gt;0,1,IF(_xlfn.IFNA(MATCH($A$1,'Curriculum 2024-2025'!$F:$F,0),0)&gt;0,2,IF(_xlfn.IFNA(MATCH($A$1,'Curriculum 2024-2025'!$K:$K,0),0)&gt;0,3,0)))=2,INDEX('Curriculum 2024-2025'!$F:$F,_xlfn.IFNA(MATCH($A$1,'Curriculum 2024-2025'!$A:$A,0),_xlfn.IFNA(MATCH($A$1,'Curriculum 2024-2025'!$F:$F,0),MATCH($A$1,'Curriculum 2024-2025'!$K:$K,0)))+IF($E18="Core",2,15)+$A18),IF(IF(_xlfn.IFNA(MATCH($A$1,'Curriculum 2024-2025'!$A:$A,0),0)&gt;0,1,IF(_xlfn.IFNA(MATCH($A$1,'Curriculum 2024-2025'!$F:$F,0),0)&gt;0,2,IF(_xlfn.IFNA(MATCH($A$1,'Curriculum 2024-2025'!$K:$K,0),0)&gt;0,3,0)))=3,INDEX('Curriculum 2024-2025'!$K:$K,_xlfn.IFNA(MATCH($A$1,'Curriculum 2024-2025'!$A:$A,0),_xlfn.IFNA(MATCH($A$1,'Curriculum 2024-2025'!$F:$F,0),MATCH($A$1,'Curriculum 2024-2025'!$K:$K,0)))+IF($E18="Core",2,15)+$A18),"")))</f>
        <v>191121700</v>
      </c>
      <c r="C1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2024-2025'!$K:$K,0)))+IF($E18="Core",2,15)+$A18),IF(IF(_xlfn.IFNA(MATCH($A$1,'Curriculum 2024-2025'!$A:$A,0),0)&gt;0,1,IF(_xlfn.IFNA(MATCH($A$1,'Curriculum 2024-2025'!$F:$F,0),0)&gt;0,2,IF(_xlfn.IFNA(MATCH($A$1,'Curriculum 2023-2024'!$K:$K,0),0)&gt;0,3,0)))=2,INDEX('Curriculum 2024-2025'!$G:$G,_xlfn.IFNA(MATCH($A$1,'Curriculum 2024-2025'!$A:$A,0),_xlfn.IFNA(MATCH($A$1,'Curriculum 2024-2025'!$F:$F,0),MATCH($A$1,'Curriculum 2024-2025'!$K:$K,0)))+IF($E18="Core",2,15)+$A18),IF(IF(_xlfn.IFNA(MATCH($A$1,'Curriculum 2024-2025'!$A:$A,0),0)&gt;0,1,IF(_xlfn.IFNA(MATCH($A$1,'Curriculum 2024-2025'!$F:$F,0),0)&gt;0,2,IF(_xlfn.IFNA(MATCH($A$1,'Curriculum 2024-2025'!$K:$K,0),0)&gt;0,3,0)))=3,INDEX('Curriculum 2024-2025'!$L:$L,_xlfn.IFNA(MATCH($A$1,'Curriculum 2024-2025'!$A:$A,0),_xlfn.IFNA(MATCH($A$1,'Curriculum 2024-2025'!$F:$F,0),MATCH($A$1,'Curriculum 2024-2025'!$K:$K,0)))+IF($E18="Core",2,15)+$A18),"")))</f>
        <v>Composites Forming</v>
      </c>
      <c r="D18">
        <v>5</v>
      </c>
      <c r="E18" t="s">
        <v>237</v>
      </c>
    </row>
    <row r="19" spans="1:5" x14ac:dyDescent="0.25">
      <c r="A19">
        <v>6</v>
      </c>
      <c r="B19">
        <f>IF(IF(_xlfn.IFNA(MATCH($A$1,'Curriculum 2024-2025'!$A:$A,0),0)&gt;0,1,IF(_xlfn.IFNA(MATCH($A$1,'Curriculum 2024-2025'!$F:$F,0),0)&gt;0,2,IF(_xlfn.IFNA(MATCH($A$1,'Curriculum 2024-2025'!$K:$K,0),0)&gt;0,3,0)))=1,INDEX('Curriculum 2024-2025'!$A:$A,_xlfn.IFNA(MATCH($A$1,'Curriculum 2024-2025'!$A:$A,0),_xlfn.IFNA(MATCH($A$1,'Curriculum 2024-2025'!$F:$F,0),MATCH($A$1,'Curriculum 2024-2025'!$K:$K,0)))+IF($E19="Core",2,15)+$A19),IF(IF(_xlfn.IFNA(MATCH($A$1,'Curriculum 2024-2025'!$A:$A,0),0)&gt;0,1,IF(_xlfn.IFNA(MATCH($A$1,'Curriculum 2024-2025'!$F:$F,0),0)&gt;0,2,IF(_xlfn.IFNA(MATCH($A$1,'Curriculum 2024-2025'!$K:$K,0),0)&gt;0,3,0)))=2,INDEX('Curriculum 2024-2025'!$F:$F,_xlfn.IFNA(MATCH($A$1,'Curriculum 2024-2025'!$A:$A,0),_xlfn.IFNA(MATCH($A$1,'Curriculum 2024-2025'!$F:$F,0),MATCH($A$1,'Curriculum 2024-2025'!$K:$K,0)))+IF($E19="Core",2,15)+$A19),IF(IF(_xlfn.IFNA(MATCH($A$1,'Curriculum 2024-2025'!$A:$A,0),0)&gt;0,1,IF(_xlfn.IFNA(MATCH($A$1,'Curriculum 2024-2025'!$F:$F,0),0)&gt;0,2,IF(_xlfn.IFNA(MATCH($A$1,'Curriculum 2024-2025'!$K:$K,0),0)&gt;0,3,0)))=3,INDEX('Curriculum 2024-2025'!$K:$K,_xlfn.IFNA(MATCH($A$1,'Curriculum 2024-2025'!$A:$A,0),_xlfn.IFNA(MATCH($A$1,'Curriculum 2024-2025'!$F:$F,0),MATCH($A$1,'Curriculum 2024-2025'!$K:$K,0)))+IF($E19="Core",2,15)+$A19),"")))</f>
        <v>202200127</v>
      </c>
      <c r="C1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2024-2025'!$K:$K,0)))+IF($E19="Core",2,15)+$A19),IF(IF(_xlfn.IFNA(MATCH($A$1,'Curriculum 2024-2025'!$A:$A,0),0)&gt;0,1,IF(_xlfn.IFNA(MATCH($A$1,'Curriculum 2024-2025'!$F:$F,0),0)&gt;0,2,IF(_xlfn.IFNA(MATCH($A$1,'Curriculum 2023-2024'!$K:$K,0),0)&gt;0,3,0)))=2,INDEX('Curriculum 2024-2025'!$G:$G,_xlfn.IFNA(MATCH($A$1,'Curriculum 2024-2025'!$A:$A,0),_xlfn.IFNA(MATCH($A$1,'Curriculum 2024-2025'!$F:$F,0),MATCH($A$1,'Curriculum 2024-2025'!$K:$K,0)))+IF($E19="Core",2,15)+$A19),IF(IF(_xlfn.IFNA(MATCH($A$1,'Curriculum 2024-2025'!$A:$A,0),0)&gt;0,1,IF(_xlfn.IFNA(MATCH($A$1,'Curriculum 2024-2025'!$F:$F,0),0)&gt;0,2,IF(_xlfn.IFNA(MATCH($A$1,'Curriculum 2024-2025'!$K:$K,0),0)&gt;0,3,0)))=3,INDEX('Curriculum 2024-2025'!$L:$L,_xlfn.IFNA(MATCH($A$1,'Curriculum 2024-2025'!$A:$A,0),_xlfn.IFNA(MATCH($A$1,'Curriculum 2024-2025'!$F:$F,0),MATCH($A$1,'Curriculum 2024-2025'!$K:$K,0)))+IF($E19="Core",2,15)+$A19),"")))</f>
        <v>Computational Optimization</v>
      </c>
      <c r="D19">
        <v>5</v>
      </c>
      <c r="E19" t="s">
        <v>237</v>
      </c>
    </row>
    <row r="20" spans="1:5" x14ac:dyDescent="0.25">
      <c r="A20">
        <v>7</v>
      </c>
      <c r="B20">
        <f>IF(IF(_xlfn.IFNA(MATCH($A$1,'Curriculum 2024-2025'!$A:$A,0),0)&gt;0,1,IF(_xlfn.IFNA(MATCH($A$1,'Curriculum 2024-2025'!$F:$F,0),0)&gt;0,2,IF(_xlfn.IFNA(MATCH($A$1,'Curriculum 2024-2025'!$K:$K,0),0)&gt;0,3,0)))=1,INDEX('Curriculum 2024-2025'!$A:$A,_xlfn.IFNA(MATCH($A$1,'Curriculum 2024-2025'!$A:$A,0),_xlfn.IFNA(MATCH($A$1,'Curriculum 2024-2025'!$F:$F,0),MATCH($A$1,'Curriculum 2024-2025'!$K:$K,0)))+IF($E20="Core",2,15)+$A20),IF(IF(_xlfn.IFNA(MATCH($A$1,'Curriculum 2024-2025'!$A:$A,0),0)&gt;0,1,IF(_xlfn.IFNA(MATCH($A$1,'Curriculum 2024-2025'!$F:$F,0),0)&gt;0,2,IF(_xlfn.IFNA(MATCH($A$1,'Curriculum 2024-2025'!$K:$K,0),0)&gt;0,3,0)))=2,INDEX('Curriculum 2024-2025'!$F:$F,_xlfn.IFNA(MATCH($A$1,'Curriculum 2024-2025'!$A:$A,0),_xlfn.IFNA(MATCH($A$1,'Curriculum 2024-2025'!$F:$F,0),MATCH($A$1,'Curriculum 2024-2025'!$K:$K,0)))+IF($E20="Core",2,15)+$A20),IF(IF(_xlfn.IFNA(MATCH($A$1,'Curriculum 2024-2025'!$A:$A,0),0)&gt;0,1,IF(_xlfn.IFNA(MATCH($A$1,'Curriculum 2024-2025'!$F:$F,0),0)&gt;0,2,IF(_xlfn.IFNA(MATCH($A$1,'Curriculum 2024-2025'!$K:$K,0),0)&gt;0,3,0)))=3,INDEX('Curriculum 2024-2025'!$K:$K,_xlfn.IFNA(MATCH($A$1,'Curriculum 2024-2025'!$A:$A,0),_xlfn.IFNA(MATCH($A$1,'Curriculum 2024-2025'!$F:$F,0),MATCH($A$1,'Curriculum 2024-2025'!$K:$K,0)))+IF($E20="Core",2,15)+$A20),"")))</f>
        <v>201400244</v>
      </c>
      <c r="C2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2024-2025'!$K:$K,0)))+IF($E20="Core",2,15)+$A20),IF(IF(_xlfn.IFNA(MATCH($A$1,'Curriculum 2024-2025'!$A:$A,0),0)&gt;0,1,IF(_xlfn.IFNA(MATCH($A$1,'Curriculum 2024-2025'!$F:$F,0),0)&gt;0,2,IF(_xlfn.IFNA(MATCH($A$1,'Curriculum 2023-2024'!$K:$K,0),0)&gt;0,3,0)))=2,INDEX('Curriculum 2024-2025'!$G:$G,_xlfn.IFNA(MATCH($A$1,'Curriculum 2024-2025'!$A:$A,0),_xlfn.IFNA(MATCH($A$1,'Curriculum 2024-2025'!$F:$F,0),MATCH($A$1,'Curriculum 2024-2025'!$K:$K,0)))+IF($E20="Core",2,15)+$A20),IF(IF(_xlfn.IFNA(MATCH($A$1,'Curriculum 2024-2025'!$A:$A,0),0)&gt;0,1,IF(_xlfn.IFNA(MATCH($A$1,'Curriculum 2024-2025'!$F:$F,0),0)&gt;0,2,IF(_xlfn.IFNA(MATCH($A$1,'Curriculum 2024-2025'!$K:$K,0),0)&gt;0,3,0)))=3,INDEX('Curriculum 2024-2025'!$L:$L,_xlfn.IFNA(MATCH($A$1,'Curriculum 2024-2025'!$A:$A,0),_xlfn.IFNA(MATCH($A$1,'Curriculum 2024-2025'!$F:$F,0),MATCH($A$1,'Curriculum 2024-2025'!$K:$K,0)))+IF($E20="Core",2,15)+$A20),"")))</f>
        <v>Cost Management &amp; Engineering</v>
      </c>
      <c r="D20">
        <v>5</v>
      </c>
      <c r="E20" t="s">
        <v>237</v>
      </c>
    </row>
    <row r="21" spans="1:5" x14ac:dyDescent="0.25">
      <c r="A21">
        <v>8</v>
      </c>
      <c r="B21">
        <f>IF(IF(_xlfn.IFNA(MATCH($A$1,'Curriculum 2024-2025'!$A:$A,0),0)&gt;0,1,IF(_xlfn.IFNA(MATCH($A$1,'Curriculum 2024-2025'!$F:$F,0),0)&gt;0,2,IF(_xlfn.IFNA(MATCH($A$1,'Curriculum 2024-2025'!$K:$K,0),0)&gt;0,3,0)))=1,INDEX('Curriculum 2024-2025'!$A:$A,_xlfn.IFNA(MATCH($A$1,'Curriculum 2024-2025'!$A:$A,0),_xlfn.IFNA(MATCH($A$1,'Curriculum 2024-2025'!$F:$F,0),MATCH($A$1,'Curriculum 2024-2025'!$K:$K,0)))+IF($E21="Core",2,15)+$A21),IF(IF(_xlfn.IFNA(MATCH($A$1,'Curriculum 2024-2025'!$A:$A,0),0)&gt;0,1,IF(_xlfn.IFNA(MATCH($A$1,'Curriculum 2024-2025'!$F:$F,0),0)&gt;0,2,IF(_xlfn.IFNA(MATCH($A$1,'Curriculum 2024-2025'!$K:$K,0),0)&gt;0,3,0)))=2,INDEX('Curriculum 2024-2025'!$F:$F,_xlfn.IFNA(MATCH($A$1,'Curriculum 2024-2025'!$A:$A,0),_xlfn.IFNA(MATCH($A$1,'Curriculum 2024-2025'!$F:$F,0),MATCH($A$1,'Curriculum 2024-2025'!$K:$K,0)))+IF($E21="Core",2,15)+$A21),IF(IF(_xlfn.IFNA(MATCH($A$1,'Curriculum 2024-2025'!$A:$A,0),0)&gt;0,1,IF(_xlfn.IFNA(MATCH($A$1,'Curriculum 2024-2025'!$F:$F,0),0)&gt;0,2,IF(_xlfn.IFNA(MATCH($A$1,'Curriculum 2024-2025'!$K:$K,0),0)&gt;0,3,0)))=3,INDEX('Curriculum 2024-2025'!$K:$K,_xlfn.IFNA(MATCH($A$1,'Curriculum 2024-2025'!$A:$A,0),_xlfn.IFNA(MATCH($A$1,'Curriculum 2024-2025'!$F:$F,0),MATCH($A$1,'Curriculum 2024-2025'!$K:$K,0)))+IF($E21="Core",2,15)+$A21),"")))</f>
        <v>202100128</v>
      </c>
      <c r="C2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2024-2025'!$K:$K,0)))+IF($E21="Core",2,15)+$A21),IF(IF(_xlfn.IFNA(MATCH($A$1,'Curriculum 2024-2025'!$A:$A,0),0)&gt;0,1,IF(_xlfn.IFNA(MATCH($A$1,'Curriculum 2024-2025'!$F:$F,0),0)&gt;0,2,IF(_xlfn.IFNA(MATCH($A$1,'Curriculum 2023-2024'!$K:$K,0),0)&gt;0,3,0)))=2,INDEX('Curriculum 2024-2025'!$G:$G,_xlfn.IFNA(MATCH($A$1,'Curriculum 2024-2025'!$A:$A,0),_xlfn.IFNA(MATCH($A$1,'Curriculum 2024-2025'!$F:$F,0),MATCH($A$1,'Curriculum 2024-2025'!$K:$K,0)))+IF($E21="Core",2,15)+$A21),IF(IF(_xlfn.IFNA(MATCH($A$1,'Curriculum 2024-2025'!$A:$A,0),0)&gt;0,1,IF(_xlfn.IFNA(MATCH($A$1,'Curriculum 2024-2025'!$F:$F,0),0)&gt;0,2,IF(_xlfn.IFNA(MATCH($A$1,'Curriculum 2024-2025'!$K:$K,0),0)&gt;0,3,0)))=3,INDEX('Curriculum 2024-2025'!$L:$L,_xlfn.IFNA(MATCH($A$1,'Curriculum 2024-2025'!$A:$A,0),_xlfn.IFNA(MATCH($A$1,'Curriculum 2024-2025'!$F:$F,0),MATCH($A$1,'Curriculum 2024-2025'!$K:$K,0)))+IF($E21="Core",2,15)+$A21),"")))</f>
        <v>Design for Additive Manufacturing</v>
      </c>
      <c r="D21">
        <v>5</v>
      </c>
      <c r="E21" t="s">
        <v>237</v>
      </c>
    </row>
    <row r="22" spans="1:5" x14ac:dyDescent="0.25">
      <c r="A22">
        <v>9</v>
      </c>
      <c r="B22">
        <f>IF(IF(_xlfn.IFNA(MATCH($A$1,'Curriculum 2024-2025'!$A:$A,0),0)&gt;0,1,IF(_xlfn.IFNA(MATCH($A$1,'Curriculum 2024-2025'!$F:$F,0),0)&gt;0,2,IF(_xlfn.IFNA(MATCH($A$1,'Curriculum 2024-2025'!$K:$K,0),0)&gt;0,3,0)))=1,INDEX('Curriculum 2024-2025'!$A:$A,_xlfn.IFNA(MATCH($A$1,'Curriculum 2024-2025'!$A:$A,0),_xlfn.IFNA(MATCH($A$1,'Curriculum 2024-2025'!$F:$F,0),MATCH($A$1,'Curriculum 2024-2025'!$K:$K,0)))+IF($E22="Core",2,15)+$A22),IF(IF(_xlfn.IFNA(MATCH($A$1,'Curriculum 2024-2025'!$A:$A,0),0)&gt;0,1,IF(_xlfn.IFNA(MATCH($A$1,'Curriculum 2024-2025'!$F:$F,0),0)&gt;0,2,IF(_xlfn.IFNA(MATCH($A$1,'Curriculum 2024-2025'!$K:$K,0),0)&gt;0,3,0)))=2,INDEX('Curriculum 2024-2025'!$F:$F,_xlfn.IFNA(MATCH($A$1,'Curriculum 2024-2025'!$A:$A,0),_xlfn.IFNA(MATCH($A$1,'Curriculum 2024-2025'!$F:$F,0),MATCH($A$1,'Curriculum 2024-2025'!$K:$K,0)))+IF($E22="Core",2,15)+$A22),IF(IF(_xlfn.IFNA(MATCH($A$1,'Curriculum 2024-2025'!$A:$A,0),0)&gt;0,1,IF(_xlfn.IFNA(MATCH($A$1,'Curriculum 2024-2025'!$F:$F,0),0)&gt;0,2,IF(_xlfn.IFNA(MATCH($A$1,'Curriculum 2024-2025'!$K:$K,0),0)&gt;0,3,0)))=3,INDEX('Curriculum 2024-2025'!$K:$K,_xlfn.IFNA(MATCH($A$1,'Curriculum 2024-2025'!$A:$A,0),_xlfn.IFNA(MATCH($A$1,'Curriculum 2024-2025'!$F:$F,0),MATCH($A$1,'Curriculum 2024-2025'!$K:$K,0)))+IF($E22="Core",2,15)+$A22),"")))</f>
        <v>191131360</v>
      </c>
      <c r="C2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2024-2025'!$K:$K,0)))+IF($E22="Core",2,15)+$A22),IF(IF(_xlfn.IFNA(MATCH($A$1,'Curriculum 2024-2025'!$A:$A,0),0)&gt;0,1,IF(_xlfn.IFNA(MATCH($A$1,'Curriculum 2024-2025'!$F:$F,0),0)&gt;0,2,IF(_xlfn.IFNA(MATCH($A$1,'Curriculum 2023-2024'!$K:$K,0),0)&gt;0,3,0)))=2,INDEX('Curriculum 2024-2025'!$G:$G,_xlfn.IFNA(MATCH($A$1,'Curriculum 2024-2025'!$A:$A,0),_xlfn.IFNA(MATCH($A$1,'Curriculum 2024-2025'!$F:$F,0),MATCH($A$1,'Curriculum 2024-2025'!$K:$K,0)))+IF($E22="Core",2,15)+$A22),IF(IF(_xlfn.IFNA(MATCH($A$1,'Curriculum 2024-2025'!$A:$A,0),0)&gt;0,1,IF(_xlfn.IFNA(MATCH($A$1,'Curriculum 2024-2025'!$F:$F,0),0)&gt;0,2,IF(_xlfn.IFNA(MATCH($A$1,'Curriculum 2024-2025'!$K:$K,0),0)&gt;0,3,0)))=3,INDEX('Curriculum 2024-2025'!$L:$L,_xlfn.IFNA(MATCH($A$1,'Curriculum 2024-2025'!$A:$A,0),_xlfn.IFNA(MATCH($A$1,'Curriculum 2024-2025'!$F:$F,0),MATCH($A$1,'Curriculum 2024-2025'!$K:$K,0)))+IF($E22="Core",2,15)+$A22),"")))</f>
        <v>Design Principles for Precision Mechanisms 2</v>
      </c>
      <c r="D22">
        <v>5</v>
      </c>
      <c r="E22" t="s">
        <v>237</v>
      </c>
    </row>
    <row r="23" spans="1:5" x14ac:dyDescent="0.25">
      <c r="A23">
        <v>10</v>
      </c>
      <c r="B23">
        <f>IF(IF(_xlfn.IFNA(MATCH($A$1,'Curriculum 2024-2025'!$A:$A,0),0)&gt;0,1,IF(_xlfn.IFNA(MATCH($A$1,'Curriculum 2024-2025'!$F:$F,0),0)&gt;0,2,IF(_xlfn.IFNA(MATCH($A$1,'Curriculum 2024-2025'!$K:$K,0),0)&gt;0,3,0)))=1,INDEX('Curriculum 2024-2025'!$A:$A,_xlfn.IFNA(MATCH($A$1,'Curriculum 2024-2025'!$A:$A,0),_xlfn.IFNA(MATCH($A$1,'Curriculum 2024-2025'!$F:$F,0),MATCH($A$1,'Curriculum 2024-2025'!$K:$K,0)))+IF($E23="Core",2,15)+$A23),IF(IF(_xlfn.IFNA(MATCH($A$1,'Curriculum 2024-2025'!$A:$A,0),0)&gt;0,1,IF(_xlfn.IFNA(MATCH($A$1,'Curriculum 2024-2025'!$F:$F,0),0)&gt;0,2,IF(_xlfn.IFNA(MATCH($A$1,'Curriculum 2024-2025'!$K:$K,0),0)&gt;0,3,0)))=2,INDEX('Curriculum 2024-2025'!$F:$F,_xlfn.IFNA(MATCH($A$1,'Curriculum 2024-2025'!$A:$A,0),_xlfn.IFNA(MATCH($A$1,'Curriculum 2024-2025'!$F:$F,0),MATCH($A$1,'Curriculum 2024-2025'!$K:$K,0)))+IF($E23="Core",2,15)+$A23),IF(IF(_xlfn.IFNA(MATCH($A$1,'Curriculum 2024-2025'!$A:$A,0),0)&gt;0,1,IF(_xlfn.IFNA(MATCH($A$1,'Curriculum 2024-2025'!$F:$F,0),0)&gt;0,2,IF(_xlfn.IFNA(MATCH($A$1,'Curriculum 2024-2025'!$K:$K,0),0)&gt;0,3,0)))=3,INDEX('Curriculum 2024-2025'!$K:$K,_xlfn.IFNA(MATCH($A$1,'Curriculum 2024-2025'!$A:$A,0),_xlfn.IFNA(MATCH($A$1,'Curriculum 2024-2025'!$F:$F,0),MATCH($A$1,'Curriculum 2024-2025'!$K:$K,0)))+IF($E23="Core",2,15)+$A23),"")))</f>
        <v>201900037</v>
      </c>
      <c r="C2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2024-2025'!$K:$K,0)))+IF($E23="Core",2,15)+$A23),IF(IF(_xlfn.IFNA(MATCH($A$1,'Curriculum 2024-2025'!$A:$A,0),0)&gt;0,1,IF(_xlfn.IFNA(MATCH($A$1,'Curriculum 2024-2025'!$F:$F,0),0)&gt;0,2,IF(_xlfn.IFNA(MATCH($A$1,'Curriculum 2023-2024'!$K:$K,0),0)&gt;0,3,0)))=2,INDEX('Curriculum 2024-2025'!$G:$G,_xlfn.IFNA(MATCH($A$1,'Curriculum 2024-2025'!$A:$A,0),_xlfn.IFNA(MATCH($A$1,'Curriculum 2024-2025'!$F:$F,0),MATCH($A$1,'Curriculum 2024-2025'!$K:$K,0)))+IF($E23="Core",2,15)+$A23),IF(IF(_xlfn.IFNA(MATCH($A$1,'Curriculum 2024-2025'!$A:$A,0),0)&gt;0,1,IF(_xlfn.IFNA(MATCH($A$1,'Curriculum 2024-2025'!$F:$F,0),0)&gt;0,2,IF(_xlfn.IFNA(MATCH($A$1,'Curriculum 2024-2025'!$K:$K,0),0)&gt;0,3,0)))=3,INDEX('Curriculum 2024-2025'!$L:$L,_xlfn.IFNA(MATCH($A$1,'Curriculum 2024-2025'!$A:$A,0),_xlfn.IFNA(MATCH($A$1,'Curriculum 2024-2025'!$F:$F,0),MATCH($A$1,'Curriculum 2024-2025'!$K:$K,0)))+IF($E23="Core",2,15)+$A23),"")))</f>
        <v>Flexible Multibody Dynamics</v>
      </c>
      <c r="D23">
        <v>5</v>
      </c>
      <c r="E23" t="s">
        <v>237</v>
      </c>
    </row>
    <row r="24" spans="1:5" x14ac:dyDescent="0.25">
      <c r="A24">
        <v>11</v>
      </c>
      <c r="B24">
        <f>IF(IF(_xlfn.IFNA(MATCH($A$1,'Curriculum 2024-2025'!$A:$A,0),0)&gt;0,1,IF(_xlfn.IFNA(MATCH($A$1,'Curriculum 2024-2025'!$F:$F,0),0)&gt;0,2,IF(_xlfn.IFNA(MATCH($A$1,'Curriculum 2024-2025'!$K:$K,0),0)&gt;0,3,0)))=1,INDEX('Curriculum 2024-2025'!$A:$A,_xlfn.IFNA(MATCH($A$1,'Curriculum 2024-2025'!$A:$A,0),_xlfn.IFNA(MATCH($A$1,'Curriculum 2024-2025'!$F:$F,0),MATCH($A$1,'Curriculum 2024-2025'!$K:$K,0)))+IF($E24="Core",2,15)+$A24),IF(IF(_xlfn.IFNA(MATCH($A$1,'Curriculum 2024-2025'!$A:$A,0),0)&gt;0,1,IF(_xlfn.IFNA(MATCH($A$1,'Curriculum 2024-2025'!$F:$F,0),0)&gt;0,2,IF(_xlfn.IFNA(MATCH($A$1,'Curriculum 2024-2025'!$K:$K,0),0)&gt;0,3,0)))=2,INDEX('Curriculum 2024-2025'!$F:$F,_xlfn.IFNA(MATCH($A$1,'Curriculum 2024-2025'!$A:$A,0),_xlfn.IFNA(MATCH($A$1,'Curriculum 2024-2025'!$F:$F,0),MATCH($A$1,'Curriculum 2024-2025'!$K:$K,0)))+IF($E24="Core",2,15)+$A24),IF(IF(_xlfn.IFNA(MATCH($A$1,'Curriculum 2024-2025'!$A:$A,0),0)&gt;0,1,IF(_xlfn.IFNA(MATCH($A$1,'Curriculum 2024-2025'!$F:$F,0),0)&gt;0,2,IF(_xlfn.IFNA(MATCH($A$1,'Curriculum 2024-2025'!$K:$K,0),0)&gt;0,3,0)))=3,INDEX('Curriculum 2024-2025'!$K:$K,_xlfn.IFNA(MATCH($A$1,'Curriculum 2024-2025'!$A:$A,0),_xlfn.IFNA(MATCH($A$1,'Curriculum 2024-2025'!$F:$F,0),MATCH($A$1,'Curriculum 2024-2025'!$K:$K,0)))+IF($E24="Core",2,15)+$A24),"")))</f>
        <v>192850730</v>
      </c>
      <c r="C2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2024-2025'!$K:$K,0)))+IF($E24="Core",2,15)+$A24),IF(IF(_xlfn.IFNA(MATCH($A$1,'Curriculum 2024-2025'!$A:$A,0),0)&gt;0,1,IF(_xlfn.IFNA(MATCH($A$1,'Curriculum 2024-2025'!$F:$F,0),0)&gt;0,2,IF(_xlfn.IFNA(MATCH($A$1,'Curriculum 2023-2024'!$K:$K,0),0)&gt;0,3,0)))=2,INDEX('Curriculum 2024-2025'!$G:$G,_xlfn.IFNA(MATCH($A$1,'Curriculum 2024-2025'!$A:$A,0),_xlfn.IFNA(MATCH($A$1,'Curriculum 2024-2025'!$F:$F,0),MATCH($A$1,'Curriculum 2024-2025'!$K:$K,0)))+IF($E24="Core",2,15)+$A24),IF(IF(_xlfn.IFNA(MATCH($A$1,'Curriculum 2024-2025'!$A:$A,0),0)&gt;0,1,IF(_xlfn.IFNA(MATCH($A$1,'Curriculum 2024-2025'!$F:$F,0),0)&gt;0,2,IF(_xlfn.IFNA(MATCH($A$1,'Curriculum 2024-2025'!$K:$K,0),0)&gt;0,3,0)))=3,INDEX('Curriculum 2024-2025'!$L:$L,_xlfn.IFNA(MATCH($A$1,'Curriculum 2024-2025'!$A:$A,0),_xlfn.IFNA(MATCH($A$1,'Curriculum 2024-2025'!$F:$F,0),MATCH($A$1,'Curriculum 2024-2025'!$K:$K,0)))+IF($E24="Core",2,15)+$A24),"")))</f>
        <v>Governing Product Development</v>
      </c>
      <c r="D24">
        <v>5</v>
      </c>
      <c r="E24" t="s">
        <v>237</v>
      </c>
    </row>
    <row r="25" spans="1:5" x14ac:dyDescent="0.25">
      <c r="A25">
        <v>12</v>
      </c>
      <c r="B25">
        <f>IF(IF(_xlfn.IFNA(MATCH($A$1,'Curriculum 2024-2025'!$A:$A,0),0)&gt;0,1,IF(_xlfn.IFNA(MATCH($A$1,'Curriculum 2024-2025'!$F:$F,0),0)&gt;0,2,IF(_xlfn.IFNA(MATCH($A$1,'Curriculum 2024-2025'!$K:$K,0),0)&gt;0,3,0)))=1,INDEX('Curriculum 2024-2025'!$A:$A,_xlfn.IFNA(MATCH($A$1,'Curriculum 2024-2025'!$A:$A,0),_xlfn.IFNA(MATCH($A$1,'Curriculum 2024-2025'!$F:$F,0),MATCH($A$1,'Curriculum 2024-2025'!$K:$K,0)))+IF($E25="Core",2,15)+$A25),IF(IF(_xlfn.IFNA(MATCH($A$1,'Curriculum 2024-2025'!$A:$A,0),0)&gt;0,1,IF(_xlfn.IFNA(MATCH($A$1,'Curriculum 2024-2025'!$F:$F,0),0)&gt;0,2,IF(_xlfn.IFNA(MATCH($A$1,'Curriculum 2024-2025'!$K:$K,0),0)&gt;0,3,0)))=2,INDEX('Curriculum 2024-2025'!$F:$F,_xlfn.IFNA(MATCH($A$1,'Curriculum 2024-2025'!$A:$A,0),_xlfn.IFNA(MATCH($A$1,'Curriculum 2024-2025'!$F:$F,0),MATCH($A$1,'Curriculum 2024-2025'!$K:$K,0)))+IF($E25="Core",2,15)+$A25),IF(IF(_xlfn.IFNA(MATCH($A$1,'Curriculum 2024-2025'!$A:$A,0),0)&gt;0,1,IF(_xlfn.IFNA(MATCH($A$1,'Curriculum 2024-2025'!$F:$F,0),0)&gt;0,2,IF(_xlfn.IFNA(MATCH($A$1,'Curriculum 2024-2025'!$K:$K,0),0)&gt;0,3,0)))=3,INDEX('Curriculum 2024-2025'!$K:$K,_xlfn.IFNA(MATCH($A$1,'Curriculum 2024-2025'!$A:$A,0),_xlfn.IFNA(MATCH($A$1,'Curriculum 2024-2025'!$F:$F,0),MATCH($A$1,'Curriculum 2024-2025'!$K:$K,0)))+IF($E25="Core",2,15)+$A25),"")))</f>
        <v>202400400</v>
      </c>
      <c r="C2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2024-2025'!$K:$K,0)))+IF($E25="Core",2,15)+$A25),IF(IF(_xlfn.IFNA(MATCH($A$1,'Curriculum 2024-2025'!$A:$A,0),0)&gt;0,1,IF(_xlfn.IFNA(MATCH($A$1,'Curriculum 2024-2025'!$F:$F,0),0)&gt;0,2,IF(_xlfn.IFNA(MATCH($A$1,'Curriculum 2023-2024'!$K:$K,0),0)&gt;0,3,0)))=2,INDEX('Curriculum 2024-2025'!$G:$G,_xlfn.IFNA(MATCH($A$1,'Curriculum 2024-2025'!$A:$A,0),_xlfn.IFNA(MATCH($A$1,'Curriculum 2024-2025'!$F:$F,0),MATCH($A$1,'Curriculum 2024-2025'!$K:$K,0)))+IF($E25="Core",2,15)+$A25),IF(IF(_xlfn.IFNA(MATCH($A$1,'Curriculum 2024-2025'!$A:$A,0),0)&gt;0,1,IF(_xlfn.IFNA(MATCH($A$1,'Curriculum 2024-2025'!$F:$F,0),0)&gt;0,2,IF(_xlfn.IFNA(MATCH($A$1,'Curriculum 2024-2025'!$K:$K,0),0)&gt;0,3,0)))=3,INDEX('Curriculum 2024-2025'!$L:$L,_xlfn.IFNA(MATCH($A$1,'Curriculum 2024-2025'!$A:$A,0),_xlfn.IFNA(MATCH($A$1,'Curriculum 2024-2025'!$F:$F,0),MATCH($A$1,'Curriculum 2024-2025'!$K:$K,0)))+IF($E25="Core",2,15)+$A25),"")))</f>
        <v>Integrative Design of Biomedical Products</v>
      </c>
      <c r="D25">
        <v>5</v>
      </c>
      <c r="E25" t="s">
        <v>237</v>
      </c>
    </row>
    <row r="26" spans="1:5" x14ac:dyDescent="0.25">
      <c r="A26">
        <v>13</v>
      </c>
      <c r="B26">
        <f>IF(IF(_xlfn.IFNA(MATCH($A$1,'Curriculum 2024-2025'!$A:$A,0),0)&gt;0,1,IF(_xlfn.IFNA(MATCH($A$1,'Curriculum 2024-2025'!$F:$F,0),0)&gt;0,2,IF(_xlfn.IFNA(MATCH($A$1,'Curriculum 2024-2025'!$K:$K,0),0)&gt;0,3,0)))=1,INDEX('Curriculum 2024-2025'!$A:$A,_xlfn.IFNA(MATCH($A$1,'Curriculum 2024-2025'!$A:$A,0),_xlfn.IFNA(MATCH($A$1,'Curriculum 2024-2025'!$F:$F,0),MATCH($A$1,'Curriculum 2024-2025'!$K:$K,0)))+IF($E26="Core",2,15)+$A26),IF(IF(_xlfn.IFNA(MATCH($A$1,'Curriculum 2024-2025'!$A:$A,0),0)&gt;0,1,IF(_xlfn.IFNA(MATCH($A$1,'Curriculum 2024-2025'!$F:$F,0),0)&gt;0,2,IF(_xlfn.IFNA(MATCH($A$1,'Curriculum 2024-2025'!$K:$K,0),0)&gt;0,3,0)))=2,INDEX('Curriculum 2024-2025'!$F:$F,_xlfn.IFNA(MATCH($A$1,'Curriculum 2024-2025'!$A:$A,0),_xlfn.IFNA(MATCH($A$1,'Curriculum 2024-2025'!$F:$F,0),MATCH($A$1,'Curriculum 2024-2025'!$K:$K,0)))+IF($E26="Core",2,15)+$A26),IF(IF(_xlfn.IFNA(MATCH($A$1,'Curriculum 2024-2025'!$A:$A,0),0)&gt;0,1,IF(_xlfn.IFNA(MATCH($A$1,'Curriculum 2024-2025'!$F:$F,0),0)&gt;0,2,IF(_xlfn.IFNA(MATCH($A$1,'Curriculum 2024-2025'!$K:$K,0),0)&gt;0,3,0)))=3,INDEX('Curriculum 2024-2025'!$K:$K,_xlfn.IFNA(MATCH($A$1,'Curriculum 2024-2025'!$A:$A,0),_xlfn.IFNA(MATCH($A$1,'Curriculum 2024-2025'!$F:$F,0),MATCH($A$1,'Curriculum 2024-2025'!$K:$K,0)))+IF($E26="Core",2,15)+$A26),"")))</f>
        <v>191127520</v>
      </c>
      <c r="C2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2024-2025'!$K:$K,0)))+IF($E26="Core",2,15)+$A26),IF(IF(_xlfn.IFNA(MATCH($A$1,'Curriculum 2024-2025'!$A:$A,0),0)&gt;0,1,IF(_xlfn.IFNA(MATCH($A$1,'Curriculum 2024-2025'!$F:$F,0),0)&gt;0,2,IF(_xlfn.IFNA(MATCH($A$1,'Curriculum 2023-2024'!$K:$K,0),0)&gt;0,3,0)))=2,INDEX('Curriculum 2024-2025'!$G:$G,_xlfn.IFNA(MATCH($A$1,'Curriculum 2024-2025'!$A:$A,0),_xlfn.IFNA(MATCH($A$1,'Curriculum 2024-2025'!$F:$F,0),MATCH($A$1,'Curriculum 2024-2025'!$K:$K,0)))+IF($E26="Core",2,15)+$A26),IF(IF(_xlfn.IFNA(MATCH($A$1,'Curriculum 2024-2025'!$A:$A,0),0)&gt;0,1,IF(_xlfn.IFNA(MATCH($A$1,'Curriculum 2024-2025'!$F:$F,0),0)&gt;0,2,IF(_xlfn.IFNA(MATCH($A$1,'Curriculum 2024-2025'!$K:$K,0),0)&gt;0,3,0)))=3,INDEX('Curriculum 2024-2025'!$L:$L,_xlfn.IFNA(MATCH($A$1,'Curriculum 2024-2025'!$A:$A,0),_xlfn.IFNA(MATCH($A$1,'Curriculum 2024-2025'!$F:$F,0),MATCH($A$1,'Curriculum 2024-2025'!$K:$K,0)))+IF($E26="Core",2,15)+$A26),"")))</f>
        <v>Lean Six Sigma Green Belt</v>
      </c>
      <c r="D26">
        <v>5</v>
      </c>
      <c r="E26" t="s">
        <v>237</v>
      </c>
    </row>
    <row r="27" spans="1:5" x14ac:dyDescent="0.25">
      <c r="A27">
        <v>14</v>
      </c>
      <c r="B27">
        <f>IF(IF(_xlfn.IFNA(MATCH($A$1,'Curriculum 2024-2025'!$A:$A,0),0)&gt;0,1,IF(_xlfn.IFNA(MATCH($A$1,'Curriculum 2024-2025'!$F:$F,0),0)&gt;0,2,IF(_xlfn.IFNA(MATCH($A$1,'Curriculum 2024-2025'!$K:$K,0),0)&gt;0,3,0)))=1,INDEX('Curriculum 2024-2025'!$A:$A,_xlfn.IFNA(MATCH($A$1,'Curriculum 2024-2025'!$A:$A,0),_xlfn.IFNA(MATCH($A$1,'Curriculum 2024-2025'!$F:$F,0),MATCH($A$1,'Curriculum 2024-2025'!$K:$K,0)))+IF($E27="Core",2,15)+$A27),IF(IF(_xlfn.IFNA(MATCH($A$1,'Curriculum 2024-2025'!$A:$A,0),0)&gt;0,1,IF(_xlfn.IFNA(MATCH($A$1,'Curriculum 2024-2025'!$F:$F,0),0)&gt;0,2,IF(_xlfn.IFNA(MATCH($A$1,'Curriculum 2024-2025'!$K:$K,0),0)&gt;0,3,0)))=2,INDEX('Curriculum 2024-2025'!$F:$F,_xlfn.IFNA(MATCH($A$1,'Curriculum 2024-2025'!$A:$A,0),_xlfn.IFNA(MATCH($A$1,'Curriculum 2024-2025'!$F:$F,0),MATCH($A$1,'Curriculum 2024-2025'!$K:$K,0)))+IF($E27="Core",2,15)+$A27),IF(IF(_xlfn.IFNA(MATCH($A$1,'Curriculum 2024-2025'!$A:$A,0),0)&gt;0,1,IF(_xlfn.IFNA(MATCH($A$1,'Curriculum 2024-2025'!$F:$F,0),0)&gt;0,2,IF(_xlfn.IFNA(MATCH($A$1,'Curriculum 2024-2025'!$K:$K,0),0)&gt;0,3,0)))=3,INDEX('Curriculum 2024-2025'!$K:$K,_xlfn.IFNA(MATCH($A$1,'Curriculum 2024-2025'!$A:$A,0),_xlfn.IFNA(MATCH($A$1,'Curriculum 2024-2025'!$F:$F,0),MATCH($A$1,'Curriculum 2024-2025'!$K:$K,0)))+IF($E27="Core",2,15)+$A27),"")))</f>
        <v>191102010</v>
      </c>
      <c r="C2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2024-2025'!$K:$K,0)))+IF($E27="Core",2,15)+$A27),IF(IF(_xlfn.IFNA(MATCH($A$1,'Curriculum 2024-2025'!$A:$A,0),0)&gt;0,1,IF(_xlfn.IFNA(MATCH($A$1,'Curriculum 2024-2025'!$F:$F,0),0)&gt;0,2,IF(_xlfn.IFNA(MATCH($A$1,'Curriculum 2023-2024'!$K:$K,0),0)&gt;0,3,0)))=2,INDEX('Curriculum 2024-2025'!$G:$G,_xlfn.IFNA(MATCH($A$1,'Curriculum 2024-2025'!$A:$A,0),_xlfn.IFNA(MATCH($A$1,'Curriculum 2024-2025'!$F:$F,0),MATCH($A$1,'Curriculum 2024-2025'!$K:$K,0)))+IF($E27="Core",2,15)+$A27),IF(IF(_xlfn.IFNA(MATCH($A$1,'Curriculum 2024-2025'!$A:$A,0),0)&gt;0,1,IF(_xlfn.IFNA(MATCH($A$1,'Curriculum 2024-2025'!$F:$F,0),0)&gt;0,2,IF(_xlfn.IFNA(MATCH($A$1,'Curriculum 2024-2025'!$K:$K,0),0)&gt;0,3,0)))=3,INDEX('Curriculum 2024-2025'!$L:$L,_xlfn.IFNA(MATCH($A$1,'Curriculum 2024-2025'!$A:$A,0),_xlfn.IFNA(MATCH($A$1,'Curriculum 2024-2025'!$F:$F,0),MATCH($A$1,'Curriculum 2024-2025'!$K:$K,0)))+IF($E27="Core",2,15)+$A27),"")))</f>
        <v>Life-Cycle Strategy</v>
      </c>
      <c r="D27">
        <v>5</v>
      </c>
      <c r="E27" t="s">
        <v>237</v>
      </c>
    </row>
    <row r="28" spans="1:5" x14ac:dyDescent="0.25">
      <c r="A28">
        <v>15</v>
      </c>
      <c r="B28">
        <f>IF(IF(_xlfn.IFNA(MATCH($A$1,'Curriculum 2024-2025'!$A:$A,0),0)&gt;0,1,IF(_xlfn.IFNA(MATCH($A$1,'Curriculum 2024-2025'!$F:$F,0),0)&gt;0,2,IF(_xlfn.IFNA(MATCH($A$1,'Curriculum 2024-2025'!$K:$K,0),0)&gt;0,3,0)))=1,INDEX('Curriculum 2024-2025'!$A:$A,_xlfn.IFNA(MATCH($A$1,'Curriculum 2024-2025'!$A:$A,0),_xlfn.IFNA(MATCH($A$1,'Curriculum 2024-2025'!$F:$F,0),MATCH($A$1,'Curriculum 2024-2025'!$K:$K,0)))+IF($E28="Core",2,15)+$A28),IF(IF(_xlfn.IFNA(MATCH($A$1,'Curriculum 2024-2025'!$A:$A,0),0)&gt;0,1,IF(_xlfn.IFNA(MATCH($A$1,'Curriculum 2024-2025'!$F:$F,0),0)&gt;0,2,IF(_xlfn.IFNA(MATCH($A$1,'Curriculum 2024-2025'!$K:$K,0),0)&gt;0,3,0)))=2,INDEX('Curriculum 2024-2025'!$F:$F,_xlfn.IFNA(MATCH($A$1,'Curriculum 2024-2025'!$A:$A,0),_xlfn.IFNA(MATCH($A$1,'Curriculum 2024-2025'!$F:$F,0),MATCH($A$1,'Curriculum 2024-2025'!$K:$K,0)))+IF($E28="Core",2,15)+$A28),IF(IF(_xlfn.IFNA(MATCH($A$1,'Curriculum 2024-2025'!$A:$A,0),0)&gt;0,1,IF(_xlfn.IFNA(MATCH($A$1,'Curriculum 2024-2025'!$F:$F,0),0)&gt;0,2,IF(_xlfn.IFNA(MATCH($A$1,'Curriculum 2024-2025'!$K:$K,0),0)&gt;0,3,0)))=3,INDEX('Curriculum 2024-2025'!$K:$K,_xlfn.IFNA(MATCH($A$1,'Curriculum 2024-2025'!$A:$A,0),_xlfn.IFNA(MATCH($A$1,'Curriculum 2024-2025'!$F:$F,0),MATCH($A$1,'Curriculum 2024-2025'!$K:$K,0)))+IF($E28="Core",2,15)+$A28),"")))</f>
        <v>202000035</v>
      </c>
      <c r="C2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2024-2025'!$K:$K,0)))+IF($E28="Core",2,15)+$A28),IF(IF(_xlfn.IFNA(MATCH($A$1,'Curriculum 2024-2025'!$A:$A,0),0)&gt;0,1,IF(_xlfn.IFNA(MATCH($A$1,'Curriculum 2024-2025'!$F:$F,0),0)&gt;0,2,IF(_xlfn.IFNA(MATCH($A$1,'Curriculum 2023-2024'!$K:$K,0),0)&gt;0,3,0)))=2,INDEX('Curriculum 2024-2025'!$G:$G,_xlfn.IFNA(MATCH($A$1,'Curriculum 2024-2025'!$A:$A,0),_xlfn.IFNA(MATCH($A$1,'Curriculum 2024-2025'!$F:$F,0),MATCH($A$1,'Curriculum 2024-2025'!$K:$K,0)))+IF($E28="Core",2,15)+$A28),IF(IF(_xlfn.IFNA(MATCH($A$1,'Curriculum 2024-2025'!$A:$A,0),0)&gt;0,1,IF(_xlfn.IFNA(MATCH($A$1,'Curriculum 2024-2025'!$F:$F,0),0)&gt;0,2,IF(_xlfn.IFNA(MATCH($A$1,'Curriculum 2024-2025'!$K:$K,0),0)&gt;0,3,0)))=3,INDEX('Curriculum 2024-2025'!$L:$L,_xlfn.IFNA(MATCH($A$1,'Curriculum 2024-2025'!$A:$A,0),_xlfn.IFNA(MATCH($A$1,'Curriculum 2024-2025'!$F:$F,0),MATCH($A$1,'Curriculum 2024-2025'!$K:$K,0)))+IF($E28="Core",2,15)+$A28),"")))</f>
        <v xml:space="preserve">Multiscale Functional Materials </v>
      </c>
      <c r="D28">
        <v>5</v>
      </c>
      <c r="E28" t="s">
        <v>237</v>
      </c>
    </row>
    <row r="29" spans="1:5" x14ac:dyDescent="0.25">
      <c r="A29">
        <v>16</v>
      </c>
      <c r="B29">
        <f>IF(IF(_xlfn.IFNA(MATCH($A$1,'Curriculum 2024-2025'!$A:$A,0),0)&gt;0,1,IF(_xlfn.IFNA(MATCH($A$1,'Curriculum 2024-2025'!$F:$F,0),0)&gt;0,2,IF(_xlfn.IFNA(MATCH($A$1,'Curriculum 2024-2025'!$K:$K,0),0)&gt;0,3,0)))=1,INDEX('Curriculum 2024-2025'!$A:$A,_xlfn.IFNA(MATCH($A$1,'Curriculum 2024-2025'!$A:$A,0),_xlfn.IFNA(MATCH($A$1,'Curriculum 2024-2025'!$F:$F,0),MATCH($A$1,'Curriculum 2024-2025'!$K:$K,0)))+IF($E29="Core",2,15)+$A29),IF(IF(_xlfn.IFNA(MATCH($A$1,'Curriculum 2024-2025'!$A:$A,0),0)&gt;0,1,IF(_xlfn.IFNA(MATCH($A$1,'Curriculum 2024-2025'!$F:$F,0),0)&gt;0,2,IF(_xlfn.IFNA(MATCH($A$1,'Curriculum 2024-2025'!$K:$K,0),0)&gt;0,3,0)))=2,INDEX('Curriculum 2024-2025'!$F:$F,_xlfn.IFNA(MATCH($A$1,'Curriculum 2024-2025'!$A:$A,0),_xlfn.IFNA(MATCH($A$1,'Curriculum 2024-2025'!$F:$F,0),MATCH($A$1,'Curriculum 2024-2025'!$K:$K,0)))+IF($E29="Core",2,15)+$A29),IF(IF(_xlfn.IFNA(MATCH($A$1,'Curriculum 2024-2025'!$A:$A,0),0)&gt;0,1,IF(_xlfn.IFNA(MATCH($A$1,'Curriculum 2024-2025'!$F:$F,0),0)&gt;0,2,IF(_xlfn.IFNA(MATCH($A$1,'Curriculum 2024-2025'!$K:$K,0),0)&gt;0,3,0)))=3,INDEX('Curriculum 2024-2025'!$K:$K,_xlfn.IFNA(MATCH($A$1,'Curriculum 2024-2025'!$A:$A,0),_xlfn.IFNA(MATCH($A$1,'Curriculum 2024-2025'!$F:$F,0),MATCH($A$1,'Curriculum 2024-2025'!$K:$K,0)))+IF($E29="Core",2,15)+$A29),"")))</f>
        <v>201900097</v>
      </c>
      <c r="C2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2024-2025'!$K:$K,0)))+IF($E29="Core",2,15)+$A29),IF(IF(_xlfn.IFNA(MATCH($A$1,'Curriculum 2024-2025'!$A:$A,0),0)&gt;0,1,IF(_xlfn.IFNA(MATCH($A$1,'Curriculum 2024-2025'!$F:$F,0),0)&gt;0,2,IF(_xlfn.IFNA(MATCH($A$1,'Curriculum 2023-2024'!$K:$K,0),0)&gt;0,3,0)))=2,INDEX('Curriculum 2024-2025'!$G:$G,_xlfn.IFNA(MATCH($A$1,'Curriculum 2024-2025'!$A:$A,0),_xlfn.IFNA(MATCH($A$1,'Curriculum 2024-2025'!$F:$F,0),MATCH($A$1,'Curriculum 2024-2025'!$K:$K,0)))+IF($E29="Core",2,15)+$A29),IF(IF(_xlfn.IFNA(MATCH($A$1,'Curriculum 2024-2025'!$A:$A,0),0)&gt;0,1,IF(_xlfn.IFNA(MATCH($A$1,'Curriculum 2024-2025'!$F:$F,0),0)&gt;0,2,IF(_xlfn.IFNA(MATCH($A$1,'Curriculum 2024-2025'!$K:$K,0),0)&gt;0,3,0)))=3,INDEX('Curriculum 2024-2025'!$L:$L,_xlfn.IFNA(MATCH($A$1,'Curriculum 2024-2025'!$A:$A,0),_xlfn.IFNA(MATCH($A$1,'Curriculum 2024-2025'!$F:$F,0),MATCH($A$1,'Curriculum 2024-2025'!$K:$K,0)))+IF($E29="Core",2,15)+$A29),"")))</f>
        <v>Machine Learning in Engineering</v>
      </c>
      <c r="D29">
        <v>5</v>
      </c>
      <c r="E29" t="s">
        <v>237</v>
      </c>
    </row>
    <row r="30" spans="1:5" x14ac:dyDescent="0.25">
      <c r="A30">
        <v>17</v>
      </c>
      <c r="B30">
        <f>IF(IF(_xlfn.IFNA(MATCH($A$1,'Curriculum 2024-2025'!$A:$A,0),0)&gt;0,1,IF(_xlfn.IFNA(MATCH($A$1,'Curriculum 2024-2025'!$F:$F,0),0)&gt;0,2,IF(_xlfn.IFNA(MATCH($A$1,'Curriculum 2024-2025'!$K:$K,0),0)&gt;0,3,0)))=1,INDEX('Curriculum 2024-2025'!$A:$A,_xlfn.IFNA(MATCH($A$1,'Curriculum 2024-2025'!$A:$A,0),_xlfn.IFNA(MATCH($A$1,'Curriculum 2024-2025'!$F:$F,0),MATCH($A$1,'Curriculum 2024-2025'!$K:$K,0)))+IF($E30="Core",2,15)+$A30),IF(IF(_xlfn.IFNA(MATCH($A$1,'Curriculum 2024-2025'!$A:$A,0),0)&gt;0,1,IF(_xlfn.IFNA(MATCH($A$1,'Curriculum 2024-2025'!$F:$F,0),0)&gt;0,2,IF(_xlfn.IFNA(MATCH($A$1,'Curriculum 2024-2025'!$K:$K,0),0)&gt;0,3,0)))=2,INDEX('Curriculum 2024-2025'!$F:$F,_xlfn.IFNA(MATCH($A$1,'Curriculum 2024-2025'!$A:$A,0),_xlfn.IFNA(MATCH($A$1,'Curriculum 2024-2025'!$F:$F,0),MATCH($A$1,'Curriculum 2024-2025'!$K:$K,0)))+IF($E30="Core",2,15)+$A30),IF(IF(_xlfn.IFNA(MATCH($A$1,'Curriculum 2024-2025'!$A:$A,0),0)&gt;0,1,IF(_xlfn.IFNA(MATCH($A$1,'Curriculum 2024-2025'!$F:$F,0),0)&gt;0,2,IF(_xlfn.IFNA(MATCH($A$1,'Curriculum 2024-2025'!$K:$K,0),0)&gt;0,3,0)))=3,INDEX('Curriculum 2024-2025'!$K:$K,_xlfn.IFNA(MATCH($A$1,'Curriculum 2024-2025'!$A:$A,0),_xlfn.IFNA(MATCH($A$1,'Curriculum 2024-2025'!$F:$F,0),MATCH($A$1,'Curriculum 2024-2025'!$K:$K,0)))+IF($E30="Core",2,15)+$A30),"")))</f>
        <v>201800003</v>
      </c>
      <c r="C3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2024-2025'!$K:$K,0)))+IF($E30="Core",2,15)+$A30),IF(IF(_xlfn.IFNA(MATCH($A$1,'Curriculum 2024-2025'!$A:$A,0),0)&gt;0,1,IF(_xlfn.IFNA(MATCH($A$1,'Curriculum 2024-2025'!$F:$F,0),0)&gt;0,2,IF(_xlfn.IFNA(MATCH($A$1,'Curriculum 2023-2024'!$K:$K,0),0)&gt;0,3,0)))=2,INDEX('Curriculum 2024-2025'!$G:$G,_xlfn.IFNA(MATCH($A$1,'Curriculum 2024-2025'!$A:$A,0),_xlfn.IFNA(MATCH($A$1,'Curriculum 2024-2025'!$F:$F,0),MATCH($A$1,'Curriculum 2024-2025'!$K:$K,0)))+IF($E30="Core",2,15)+$A30),IF(IF(_xlfn.IFNA(MATCH($A$1,'Curriculum 2024-2025'!$A:$A,0),0)&gt;0,1,IF(_xlfn.IFNA(MATCH($A$1,'Curriculum 2024-2025'!$F:$F,0),0)&gt;0,2,IF(_xlfn.IFNA(MATCH($A$1,'Curriculum 2024-2025'!$K:$K,0),0)&gt;0,3,0)))=3,INDEX('Curriculum 2024-2025'!$L:$L,_xlfn.IFNA(MATCH($A$1,'Curriculum 2024-2025'!$A:$A,0),_xlfn.IFNA(MATCH($A$1,'Curriculum 2024-2025'!$F:$F,0),MATCH($A$1,'Curriculum 2024-2025'!$K:$K,0)))+IF($E30="Core",2,15)+$A30),"")))</f>
        <v>Operations Research Techniques 1</v>
      </c>
      <c r="D30">
        <v>5</v>
      </c>
      <c r="E30" t="s">
        <v>237</v>
      </c>
    </row>
    <row r="31" spans="1:5" x14ac:dyDescent="0.25">
      <c r="A31">
        <v>18</v>
      </c>
      <c r="B31">
        <f>IF(IF(_xlfn.IFNA(MATCH($A$1,'Curriculum 2024-2025'!$A:$A,0),0)&gt;0,1,IF(_xlfn.IFNA(MATCH($A$1,'Curriculum 2024-2025'!$F:$F,0),0)&gt;0,2,IF(_xlfn.IFNA(MATCH($A$1,'Curriculum 2024-2025'!$K:$K,0),0)&gt;0,3,0)))=1,INDEX('Curriculum 2024-2025'!$A:$A,_xlfn.IFNA(MATCH($A$1,'Curriculum 2024-2025'!$A:$A,0),_xlfn.IFNA(MATCH($A$1,'Curriculum 2024-2025'!$F:$F,0),MATCH($A$1,'Curriculum 2024-2025'!$K:$K,0)))+IF($E31="Core",2,15)+$A31),IF(IF(_xlfn.IFNA(MATCH($A$1,'Curriculum 2024-2025'!$A:$A,0),0)&gt;0,1,IF(_xlfn.IFNA(MATCH($A$1,'Curriculum 2024-2025'!$F:$F,0),0)&gt;0,2,IF(_xlfn.IFNA(MATCH($A$1,'Curriculum 2024-2025'!$K:$K,0),0)&gt;0,3,0)))=2,INDEX('Curriculum 2024-2025'!$F:$F,_xlfn.IFNA(MATCH($A$1,'Curriculum 2024-2025'!$A:$A,0),_xlfn.IFNA(MATCH($A$1,'Curriculum 2024-2025'!$F:$F,0),MATCH($A$1,'Curriculum 2024-2025'!$K:$K,0)))+IF($E31="Core",2,15)+$A31),IF(IF(_xlfn.IFNA(MATCH($A$1,'Curriculum 2024-2025'!$A:$A,0),0)&gt;0,1,IF(_xlfn.IFNA(MATCH($A$1,'Curriculum 2024-2025'!$F:$F,0),0)&gt;0,2,IF(_xlfn.IFNA(MATCH($A$1,'Curriculum 2024-2025'!$K:$K,0),0)&gt;0,3,0)))=3,INDEX('Curriculum 2024-2025'!$K:$K,_xlfn.IFNA(MATCH($A$1,'Curriculum 2024-2025'!$A:$A,0),_xlfn.IFNA(MATCH($A$1,'Curriculum 2024-2025'!$F:$F,0),MATCH($A$1,'Curriculum 2024-2025'!$K:$K,0)))+IF($E31="Core",2,15)+$A31),"")))</f>
        <v>191820210</v>
      </c>
      <c r="C3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2024-2025'!$K:$K,0)))+IF($E31="Core",2,15)+$A31),IF(IF(_xlfn.IFNA(MATCH($A$1,'Curriculum 2024-2025'!$A:$A,0),0)&gt;0,1,IF(_xlfn.IFNA(MATCH($A$1,'Curriculum 2024-2025'!$F:$F,0),0)&gt;0,2,IF(_xlfn.IFNA(MATCH($A$1,'Curriculum 2023-2024'!$K:$K,0),0)&gt;0,3,0)))=2,INDEX('Curriculum 2024-2025'!$G:$G,_xlfn.IFNA(MATCH($A$1,'Curriculum 2024-2025'!$A:$A,0),_xlfn.IFNA(MATCH($A$1,'Curriculum 2024-2025'!$F:$F,0),MATCH($A$1,'Curriculum 2024-2025'!$K:$K,0)))+IF($E31="Core",2,15)+$A31),IF(IF(_xlfn.IFNA(MATCH($A$1,'Curriculum 2024-2025'!$A:$A,0),0)&gt;0,1,IF(_xlfn.IFNA(MATCH($A$1,'Curriculum 2024-2025'!$F:$F,0),0)&gt;0,2,IF(_xlfn.IFNA(MATCH($A$1,'Curriculum 2024-2025'!$K:$K,0),0)&gt;0,3,0)))=3,INDEX('Curriculum 2024-2025'!$L:$L,_xlfn.IFNA(MATCH($A$1,'Curriculum 2024-2025'!$A:$A,0),_xlfn.IFNA(MATCH($A$1,'Curriculum 2024-2025'!$F:$F,0),MATCH($A$1,'Curriculum 2024-2025'!$K:$K,0)))+IF($E31="Core",2,15)+$A31),"")))</f>
        <v>Simulation</v>
      </c>
      <c r="D31">
        <v>5</v>
      </c>
      <c r="E31" t="s">
        <v>237</v>
      </c>
    </row>
    <row r="32" spans="1:5" x14ac:dyDescent="0.25">
      <c r="A32">
        <v>19</v>
      </c>
      <c r="B32">
        <f>IF(IF(_xlfn.IFNA(MATCH($A$1,'Curriculum 2024-2025'!$A:$A,0),0)&gt;0,1,IF(_xlfn.IFNA(MATCH($A$1,'Curriculum 2024-2025'!$F:$F,0),0)&gt;0,2,IF(_xlfn.IFNA(MATCH($A$1,'Curriculum 2024-2025'!$K:$K,0),0)&gt;0,3,0)))=1,INDEX('Curriculum 2024-2025'!$A:$A,_xlfn.IFNA(MATCH($A$1,'Curriculum 2024-2025'!$A:$A,0),_xlfn.IFNA(MATCH($A$1,'Curriculum 2024-2025'!$F:$F,0),MATCH($A$1,'Curriculum 2024-2025'!$K:$K,0)))+IF($E32="Core",2,15)+$A32),IF(IF(_xlfn.IFNA(MATCH($A$1,'Curriculum 2024-2025'!$A:$A,0),0)&gt;0,1,IF(_xlfn.IFNA(MATCH($A$1,'Curriculum 2024-2025'!$F:$F,0),0)&gt;0,2,IF(_xlfn.IFNA(MATCH($A$1,'Curriculum 2024-2025'!$K:$K,0),0)&gt;0,3,0)))=2,INDEX('Curriculum 2024-2025'!$F:$F,_xlfn.IFNA(MATCH($A$1,'Curriculum 2024-2025'!$A:$A,0),_xlfn.IFNA(MATCH($A$1,'Curriculum 2024-2025'!$F:$F,0),MATCH($A$1,'Curriculum 2024-2025'!$K:$K,0)))+IF($E32="Core",2,15)+$A32),IF(IF(_xlfn.IFNA(MATCH($A$1,'Curriculum 2024-2025'!$A:$A,0),0)&gt;0,1,IF(_xlfn.IFNA(MATCH($A$1,'Curriculum 2024-2025'!$F:$F,0),0)&gt;0,2,IF(_xlfn.IFNA(MATCH($A$1,'Curriculum 2024-2025'!$K:$K,0),0)&gt;0,3,0)))=3,INDEX('Curriculum 2024-2025'!$K:$K,_xlfn.IFNA(MATCH($A$1,'Curriculum 2024-2025'!$A:$A,0),_xlfn.IFNA(MATCH($A$1,'Curriculum 2024-2025'!$F:$F,0),MATCH($A$1,'Curriculum 2024-2025'!$K:$K,0)))+IF($E32="Core",2,15)+$A32),"")))</f>
        <v>191530881</v>
      </c>
      <c r="C3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2024-2025'!$K:$K,0)))+IF($E32="Core",2,15)+$A32),IF(IF(_xlfn.IFNA(MATCH($A$1,'Curriculum 2024-2025'!$A:$A,0),0)&gt;0,1,IF(_xlfn.IFNA(MATCH($A$1,'Curriculum 2024-2025'!$F:$F,0),0)&gt;0,2,IF(_xlfn.IFNA(MATCH($A$1,'Curriculum 2023-2024'!$K:$K,0),0)&gt;0,3,0)))=2,INDEX('Curriculum 2024-2025'!$G:$G,_xlfn.IFNA(MATCH($A$1,'Curriculum 2024-2025'!$A:$A,0),_xlfn.IFNA(MATCH($A$1,'Curriculum 2024-2025'!$F:$F,0),MATCH($A$1,'Curriculum 2024-2025'!$K:$K,0)))+IF($E32="Core",2,15)+$A32),IF(IF(_xlfn.IFNA(MATCH($A$1,'Curriculum 2024-2025'!$A:$A,0),0)&gt;0,1,IF(_xlfn.IFNA(MATCH($A$1,'Curriculum 2024-2025'!$F:$F,0),0)&gt;0,2,IF(_xlfn.IFNA(MATCH($A$1,'Curriculum 2024-2025'!$K:$K,0),0)&gt;0,3,0)))=3,INDEX('Curriculum 2024-2025'!$L:$L,_xlfn.IFNA(MATCH($A$1,'Curriculum 2024-2025'!$A:$A,0),_xlfn.IFNA(MATCH($A$1,'Curriculum 2024-2025'!$F:$F,0),MATCH($A$1,'Curriculum 2024-2025'!$K:$K,0)))+IF($E32="Core",2,15)+$A32),"")))</f>
        <v>Stochastic Models in Operations Management</v>
      </c>
      <c r="D32">
        <v>5</v>
      </c>
      <c r="E32" t="s">
        <v>237</v>
      </c>
    </row>
    <row r="33" spans="1:5" x14ac:dyDescent="0.25">
      <c r="A33">
        <v>20</v>
      </c>
      <c r="B33">
        <f>IF(IF(_xlfn.IFNA(MATCH($A$1,'Curriculum 2024-2025'!$A:$A,0),0)&gt;0,1,IF(_xlfn.IFNA(MATCH($A$1,'Curriculum 2024-2025'!$F:$F,0),0)&gt;0,2,IF(_xlfn.IFNA(MATCH($A$1,'Curriculum 2024-2025'!$K:$K,0),0)&gt;0,3,0)))=1,INDEX('Curriculum 2024-2025'!$A:$A,_xlfn.IFNA(MATCH($A$1,'Curriculum 2024-2025'!$A:$A,0),_xlfn.IFNA(MATCH($A$1,'Curriculum 2024-2025'!$F:$F,0),MATCH($A$1,'Curriculum 2024-2025'!$K:$K,0)))+IF($E33="Core",2,15)+$A33),IF(IF(_xlfn.IFNA(MATCH($A$1,'Curriculum 2024-2025'!$A:$A,0),0)&gt;0,1,IF(_xlfn.IFNA(MATCH($A$1,'Curriculum 2024-2025'!$F:$F,0),0)&gt;0,2,IF(_xlfn.IFNA(MATCH($A$1,'Curriculum 2024-2025'!$K:$K,0),0)&gt;0,3,0)))=2,INDEX('Curriculum 2024-2025'!$F:$F,_xlfn.IFNA(MATCH($A$1,'Curriculum 2024-2025'!$A:$A,0),_xlfn.IFNA(MATCH($A$1,'Curriculum 2024-2025'!$F:$F,0),MATCH($A$1,'Curriculum 2024-2025'!$K:$K,0)))+IF($E33="Core",2,15)+$A33),IF(IF(_xlfn.IFNA(MATCH($A$1,'Curriculum 2024-2025'!$A:$A,0),0)&gt;0,1,IF(_xlfn.IFNA(MATCH($A$1,'Curriculum 2024-2025'!$F:$F,0),0)&gt;0,2,IF(_xlfn.IFNA(MATCH($A$1,'Curriculum 2024-2025'!$K:$K,0),0)&gt;0,3,0)))=3,INDEX('Curriculum 2024-2025'!$K:$K,_xlfn.IFNA(MATCH($A$1,'Curriculum 2024-2025'!$A:$A,0),_xlfn.IFNA(MATCH($A$1,'Curriculum 2024-2025'!$F:$F,0),MATCH($A$1,'Curriculum 2024-2025'!$K:$K,0)))+IF($E33="Core",2,15)+$A33),"")))</f>
        <v>191531830</v>
      </c>
      <c r="C3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2024-2025'!$K:$K,0)))+IF($E33="Core",2,15)+$A33),IF(IF(_xlfn.IFNA(MATCH($A$1,'Curriculum 2024-2025'!$A:$A,0),0)&gt;0,1,IF(_xlfn.IFNA(MATCH($A$1,'Curriculum 2024-2025'!$F:$F,0),0)&gt;0,2,IF(_xlfn.IFNA(MATCH($A$1,'Curriculum 2023-2024'!$K:$K,0),0)&gt;0,3,0)))=2,INDEX('Curriculum 2024-2025'!$G:$G,_xlfn.IFNA(MATCH($A$1,'Curriculum 2024-2025'!$A:$A,0),_xlfn.IFNA(MATCH($A$1,'Curriculum 2024-2025'!$F:$F,0),MATCH($A$1,'Curriculum 2024-2025'!$K:$K,0)))+IF($E33="Core",2,15)+$A33),IF(IF(_xlfn.IFNA(MATCH($A$1,'Curriculum 2024-2025'!$A:$A,0),0)&gt;0,1,IF(_xlfn.IFNA(MATCH($A$1,'Curriculum 2024-2025'!$F:$F,0),0)&gt;0,2,IF(_xlfn.IFNA(MATCH($A$1,'Curriculum 2024-2025'!$K:$K,0),0)&gt;0,3,0)))=3,INDEX('Curriculum 2024-2025'!$L:$L,_xlfn.IFNA(MATCH($A$1,'Curriculum 2024-2025'!$A:$A,0),_xlfn.IFNA(MATCH($A$1,'Curriculum 2024-2025'!$F:$F,0),MATCH($A$1,'Curriculum 2024-2025'!$K:$K,0)))+IF($E33="Core",2,15)+$A33),"")))</f>
        <v>Stochastic Models in Production and Logistics</v>
      </c>
      <c r="D33">
        <v>5</v>
      </c>
      <c r="E33"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2"/>
  <sheetViews>
    <sheetView workbookViewId="0"/>
  </sheetViews>
  <sheetFormatPr defaultRowHeight="15" x14ac:dyDescent="0.25"/>
  <cols>
    <col min="1" max="1" width="17.7109375" bestFit="1" customWidth="1"/>
    <col min="2" max="2" width="12.140625" bestFit="1" customWidth="1"/>
    <col min="3" max="3" width="55.5703125" bestFit="1" customWidth="1"/>
  </cols>
  <sheetData>
    <row r="1" spans="1:5" x14ac:dyDescent="0.25">
      <c r="A1" t="s">
        <v>137</v>
      </c>
      <c r="B1" t="s">
        <v>47</v>
      </c>
      <c r="C1" t="s">
        <v>48</v>
      </c>
      <c r="D1" t="s">
        <v>1</v>
      </c>
    </row>
    <row r="2" spans="1:5" x14ac:dyDescent="0.25">
      <c r="A2">
        <v>1</v>
      </c>
      <c r="B2">
        <f>IF(IF(_xlfn.IFNA(MATCH($A$1,'Curriculum 2024-2025'!$A:$A,0),0)&gt;0,1,IF(_xlfn.IFNA(MATCH($A$1,'Curriculum 2024-2025'!$F:$F,0),0)&gt;0,2,IF(_xlfn.IFNA(MATCH($A$1,'Curriculum 2024-2025'!$K:$K,0),0)&gt;0,3,0)))=1,INDEX('Curriculum 2024-2025'!$A:$A,_xlfn.IFNA(MATCH($A$1,'Curriculum 2024-2025'!$A:$A,0),_xlfn.IFNA(MATCH($A$1,'Curriculum 2024-2025'!$F:$F,0),MATCH($A$1,'Curriculum 2024-2025'!$K:$K,0)))+IF($E2="Core",2,15)+$A2),IF(IF(_xlfn.IFNA(MATCH($A$1,'Curriculum 2024-2025'!$A:$A,0),0)&gt;0,1,IF(_xlfn.IFNA(MATCH($A$1,'Curriculum 2024-2025'!$F:$F,0),0)&gt;0,2,IF(_xlfn.IFNA(MATCH($A$1,'Curriculum 2024-2025'!$K:$K,0),0)&gt;0,3,0)))=2,INDEX('Curriculum 2024-2025'!$F:$F,_xlfn.IFNA(MATCH($A$1,'Curriculum 2024-2025'!$A:$A,0),_xlfn.IFNA(MATCH($A$1,'Curriculum 2024-2025'!$F:$F,0),MATCH($A$1,'Curriculum 2024-2025'!$K:$K,0)))+IF($E2="Core",2,15)+$A2),IF(IF(_xlfn.IFNA(MATCH($A$1,'Curriculum 2024-2025'!$A:$A,0),0)&gt;0,1,IF(_xlfn.IFNA(MATCH($A$1,'Curriculum 2024-2025'!$F:$F,0),0)&gt;0,2,IF(_xlfn.IFNA(MATCH($A$1,'Curriculum 2024-2025'!$K:$K,0),0)&gt;0,3,0)))=3,INDEX('Curriculum 2024-2025'!$K:$K,_xlfn.IFNA(MATCH($A$1,'Curriculum 2024-2025'!$A:$A,0),_xlfn.IFNA(MATCH($A$1,'Curriculum 2024-2025'!$F:$F,0),MATCH($A$1,'Curriculum 2024-2025'!$K:$K,0)))+IF($E2="Core",2,15)+$A2),"")))</f>
        <v>201500024</v>
      </c>
      <c r="C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2024-2025'!$K:$K,0)))+IF($E2="Core",2,15)+$A2),IF(IF(_xlfn.IFNA(MATCH($A$1,'Curriculum 2024-2025'!$A:$A,0),0)&gt;0,1,IF(_xlfn.IFNA(MATCH($A$1,'Curriculum 2024-2025'!$F:$F,0),0)&gt;0,2,IF(_xlfn.IFNA(MATCH($A$1,'Curriculum 2023-2024'!$K:$K,0),0)&gt;0,3,0)))=2,INDEX('Curriculum 2024-2025'!$G:$G,_xlfn.IFNA(MATCH($A$1,'Curriculum 2024-2025'!$A:$A,0),_xlfn.IFNA(MATCH($A$1,'Curriculum 2024-2025'!$F:$F,0),MATCH($A$1,'Curriculum 2024-2025'!$K:$K,0)))+IF($E2="Core",2,15)+$A2),IF(IF(_xlfn.IFNA(MATCH($A$1,'Curriculum 2024-2025'!$A:$A,0),0)&gt;0,1,IF(_xlfn.IFNA(MATCH($A$1,'Curriculum 2024-2025'!$F:$F,0),0)&gt;0,2,IF(_xlfn.IFNA(MATCH($A$1,'Curriculum 2024-2025'!$K:$K,0),0)&gt;0,3,0)))=3,INDEX('Curriculum 2024-2025'!$L:$L,_xlfn.IFNA(MATCH($A$1,'Curriculum 2024-2025'!$A:$A,0),_xlfn.IFNA(MATCH($A$1,'Curriculum 2024-2025'!$F:$F,0),MATCH($A$1,'Curriculum 2024-2025'!$K:$K,0)))+IF($E2="Core",2,15)+$A2),"")))</f>
        <v>Advanced Thermodynamics</v>
      </c>
      <c r="D2">
        <v>5</v>
      </c>
      <c r="E2" t="s">
        <v>236</v>
      </c>
    </row>
    <row r="3" spans="1:5" x14ac:dyDescent="0.25">
      <c r="A3">
        <v>2</v>
      </c>
      <c r="B3">
        <f>IF(IF(_xlfn.IFNA(MATCH($A$1,'Curriculum 2024-2025'!$A:$A,0),0)&gt;0,1,IF(_xlfn.IFNA(MATCH($A$1,'Curriculum 2024-2025'!$F:$F,0),0)&gt;0,2,IF(_xlfn.IFNA(MATCH($A$1,'Curriculum 2024-2025'!$K:$K,0),0)&gt;0,3,0)))=1,INDEX('Curriculum 2024-2025'!$A:$A,_xlfn.IFNA(MATCH($A$1,'Curriculum 2024-2025'!$A:$A,0),_xlfn.IFNA(MATCH($A$1,'Curriculum 2024-2025'!$F:$F,0),MATCH($A$1,'Curriculum 2024-2025'!$K:$K,0)))+IF($E3="Core",2,15)+$A3),IF(IF(_xlfn.IFNA(MATCH($A$1,'Curriculum 2024-2025'!$A:$A,0),0)&gt;0,1,IF(_xlfn.IFNA(MATCH($A$1,'Curriculum 2024-2025'!$F:$F,0),0)&gt;0,2,IF(_xlfn.IFNA(MATCH($A$1,'Curriculum 2024-2025'!$K:$K,0),0)&gt;0,3,0)))=2,INDEX('Curriculum 2024-2025'!$F:$F,_xlfn.IFNA(MATCH($A$1,'Curriculum 2024-2025'!$A:$A,0),_xlfn.IFNA(MATCH($A$1,'Curriculum 2024-2025'!$F:$F,0),MATCH($A$1,'Curriculum 2024-2025'!$K:$K,0)))+IF($E3="Core",2,15)+$A3),IF(IF(_xlfn.IFNA(MATCH($A$1,'Curriculum 2024-2025'!$A:$A,0),0)&gt;0,1,IF(_xlfn.IFNA(MATCH($A$1,'Curriculum 2024-2025'!$F:$F,0),0)&gt;0,2,IF(_xlfn.IFNA(MATCH($A$1,'Curriculum 2024-2025'!$K:$K,0),0)&gt;0,3,0)))=3,INDEX('Curriculum 2024-2025'!$K:$K,_xlfn.IFNA(MATCH($A$1,'Curriculum 2024-2025'!$A:$A,0),_xlfn.IFNA(MATCH($A$1,'Curriculum 2024-2025'!$F:$F,0),MATCH($A$1,'Curriculum 2024-2025'!$K:$K,0)))+IF($E3="Core",2,15)+$A3),"")))</f>
        <v>191121710</v>
      </c>
      <c r="C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2024-2025'!$K:$K,0)))+IF($E3="Core",2,15)+$A3),IF(IF(_xlfn.IFNA(MATCH($A$1,'Curriculum 2024-2025'!$A:$A,0),0)&gt;0,1,IF(_xlfn.IFNA(MATCH($A$1,'Curriculum 2024-2025'!$F:$F,0),0)&gt;0,2,IF(_xlfn.IFNA(MATCH($A$1,'Curriculum 2023-2024'!$K:$K,0),0)&gt;0,3,0)))=2,INDEX('Curriculum 2024-2025'!$G:$G,_xlfn.IFNA(MATCH($A$1,'Curriculum 2024-2025'!$A:$A,0),_xlfn.IFNA(MATCH($A$1,'Curriculum 2024-2025'!$F:$F,0),MATCH($A$1,'Curriculum 2024-2025'!$K:$K,0)))+IF($E3="Core",2,15)+$A3),IF(IF(_xlfn.IFNA(MATCH($A$1,'Curriculum 2024-2025'!$A:$A,0),0)&gt;0,1,IF(_xlfn.IFNA(MATCH($A$1,'Curriculum 2024-2025'!$F:$F,0),0)&gt;0,2,IF(_xlfn.IFNA(MATCH($A$1,'Curriculum 2024-2025'!$K:$K,0),0)&gt;0,3,0)))=3,INDEX('Curriculum 2024-2025'!$L:$L,_xlfn.IFNA(MATCH($A$1,'Curriculum 2024-2025'!$A:$A,0),_xlfn.IFNA(MATCH($A$1,'Curriculum 2024-2025'!$F:$F,0),MATCH($A$1,'Curriculum 2024-2025'!$K:$K,0)))+IF($E3="Core",2,15)+$A3),"")))</f>
        <v>Composites</v>
      </c>
      <c r="D3">
        <v>5</v>
      </c>
      <c r="E3" t="s">
        <v>236</v>
      </c>
    </row>
    <row r="4" spans="1:5" x14ac:dyDescent="0.25">
      <c r="A4">
        <v>3</v>
      </c>
      <c r="B4">
        <f>IF(IF(_xlfn.IFNA(MATCH($A$1,'Curriculum 2024-2025'!$A:$A,0),0)&gt;0,1,IF(_xlfn.IFNA(MATCH($A$1,'Curriculum 2024-2025'!$F:$F,0),0)&gt;0,2,IF(_xlfn.IFNA(MATCH($A$1,'Curriculum 2024-2025'!$K:$K,0),0)&gt;0,3,0)))=1,INDEX('Curriculum 2024-2025'!$A:$A,_xlfn.IFNA(MATCH($A$1,'Curriculum 2024-2025'!$A:$A,0),_xlfn.IFNA(MATCH($A$1,'Curriculum 2024-2025'!$F:$F,0),MATCH($A$1,'Curriculum 2024-2025'!$K:$K,0)))+IF($E4="Core",2,15)+$A4),IF(IF(_xlfn.IFNA(MATCH($A$1,'Curriculum 2024-2025'!$A:$A,0),0)&gt;0,1,IF(_xlfn.IFNA(MATCH($A$1,'Curriculum 2024-2025'!$F:$F,0),0)&gt;0,2,IF(_xlfn.IFNA(MATCH($A$1,'Curriculum 2024-2025'!$K:$K,0),0)&gt;0,3,0)))=2,INDEX('Curriculum 2024-2025'!$F:$F,_xlfn.IFNA(MATCH($A$1,'Curriculum 2024-2025'!$A:$A,0),_xlfn.IFNA(MATCH($A$1,'Curriculum 2024-2025'!$F:$F,0),MATCH($A$1,'Curriculum 2024-2025'!$K:$K,0)))+IF($E4="Core",2,15)+$A4),IF(IF(_xlfn.IFNA(MATCH($A$1,'Curriculum 2024-2025'!$A:$A,0),0)&gt;0,1,IF(_xlfn.IFNA(MATCH($A$1,'Curriculum 2024-2025'!$F:$F,0),0)&gt;0,2,IF(_xlfn.IFNA(MATCH($A$1,'Curriculum 2024-2025'!$K:$K,0),0)&gt;0,3,0)))=3,INDEX('Curriculum 2024-2025'!$K:$K,_xlfn.IFNA(MATCH($A$1,'Curriculum 2024-2025'!$A:$A,0),_xlfn.IFNA(MATCH($A$1,'Curriculum 2024-2025'!$F:$F,0),MATCH($A$1,'Curriculum 2024-2025'!$K:$K,0)))+IF($E4="Core",2,15)+$A4),"")))</f>
        <v>191154731</v>
      </c>
      <c r="C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2024-2025'!$K:$K,0)))+IF($E4="Core",2,15)+$A4),IF(IF(_xlfn.IFNA(MATCH($A$1,'Curriculum 2024-2025'!$A:$A,0),0)&gt;0,1,IF(_xlfn.IFNA(MATCH($A$1,'Curriculum 2024-2025'!$F:$F,0),0)&gt;0,2,IF(_xlfn.IFNA(MATCH($A$1,'Curriculum 2023-2024'!$K:$K,0),0)&gt;0,3,0)))=2,INDEX('Curriculum 2024-2025'!$G:$G,_xlfn.IFNA(MATCH($A$1,'Curriculum 2024-2025'!$A:$A,0),_xlfn.IFNA(MATCH($A$1,'Curriculum 2024-2025'!$F:$F,0),MATCH($A$1,'Curriculum 2024-2025'!$K:$K,0)))+IF($E4="Core",2,15)+$A4),IF(IF(_xlfn.IFNA(MATCH($A$1,'Curriculum 2024-2025'!$A:$A,0),0)&gt;0,1,IF(_xlfn.IFNA(MATCH($A$1,'Curriculum 2024-2025'!$F:$F,0),0)&gt;0,2,IF(_xlfn.IFNA(MATCH($A$1,'Curriculum 2024-2025'!$K:$K,0),0)&gt;0,3,0)))=3,INDEX('Curriculum 2024-2025'!$L:$L,_xlfn.IFNA(MATCH($A$1,'Curriculum 2024-2025'!$A:$A,0),_xlfn.IFNA(MATCH($A$1,'Curriculum 2024-2025'!$F:$F,0),MATCH($A$1,'Curriculum 2024-2025'!$K:$K,0)))+IF($E4="Core",2,15)+$A4),"")))</f>
        <v>Computational Fluid Dynamics</v>
      </c>
      <c r="D4">
        <v>5</v>
      </c>
      <c r="E4" t="s">
        <v>236</v>
      </c>
    </row>
    <row r="5" spans="1:5" x14ac:dyDescent="0.25">
      <c r="A5">
        <v>4</v>
      </c>
      <c r="B5">
        <f>IF(IF(_xlfn.IFNA(MATCH($A$1,'Curriculum 2024-2025'!$A:$A,0),0)&gt;0,1,IF(_xlfn.IFNA(MATCH($A$1,'Curriculum 2024-2025'!$F:$F,0),0)&gt;0,2,IF(_xlfn.IFNA(MATCH($A$1,'Curriculum 2024-2025'!$K:$K,0),0)&gt;0,3,0)))=1,INDEX('Curriculum 2024-2025'!$A:$A,_xlfn.IFNA(MATCH($A$1,'Curriculum 2024-2025'!$A:$A,0),_xlfn.IFNA(MATCH($A$1,'Curriculum 2024-2025'!$F:$F,0),MATCH($A$1,'Curriculum 2024-2025'!$K:$K,0)))+IF($E5="Core",2,15)+$A5),IF(IF(_xlfn.IFNA(MATCH($A$1,'Curriculum 2024-2025'!$A:$A,0),0)&gt;0,1,IF(_xlfn.IFNA(MATCH($A$1,'Curriculum 2024-2025'!$F:$F,0),0)&gt;0,2,IF(_xlfn.IFNA(MATCH($A$1,'Curriculum 2024-2025'!$K:$K,0),0)&gt;0,3,0)))=2,INDEX('Curriculum 2024-2025'!$F:$F,_xlfn.IFNA(MATCH($A$1,'Curriculum 2024-2025'!$A:$A,0),_xlfn.IFNA(MATCH($A$1,'Curriculum 2024-2025'!$F:$F,0),MATCH($A$1,'Curriculum 2024-2025'!$K:$K,0)))+IF($E5="Core",2,15)+$A5),IF(IF(_xlfn.IFNA(MATCH($A$1,'Curriculum 2024-2025'!$A:$A,0),0)&gt;0,1,IF(_xlfn.IFNA(MATCH($A$1,'Curriculum 2024-2025'!$F:$F,0),0)&gt;0,2,IF(_xlfn.IFNA(MATCH($A$1,'Curriculum 2024-2025'!$K:$K,0),0)&gt;0,3,0)))=3,INDEX('Curriculum 2024-2025'!$K:$K,_xlfn.IFNA(MATCH($A$1,'Curriculum 2024-2025'!$A:$A,0),_xlfn.IFNA(MATCH($A$1,'Curriculum 2024-2025'!$F:$F,0),MATCH($A$1,'Curriculum 2024-2025'!$K:$K,0)))+IF($E5="Core",2,15)+$A5),"")))</f>
        <v>201600019</v>
      </c>
      <c r="C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2024-2025'!$K:$K,0)))+IF($E5="Core",2,15)+$A5),IF(IF(_xlfn.IFNA(MATCH($A$1,'Curriculum 2024-2025'!$A:$A,0),0)&gt;0,1,IF(_xlfn.IFNA(MATCH($A$1,'Curriculum 2024-2025'!$F:$F,0),0)&gt;0,2,IF(_xlfn.IFNA(MATCH($A$1,'Curriculum 2023-2024'!$K:$K,0),0)&gt;0,3,0)))=2,INDEX('Curriculum 2024-2025'!$G:$G,_xlfn.IFNA(MATCH($A$1,'Curriculum 2024-2025'!$A:$A,0),_xlfn.IFNA(MATCH($A$1,'Curriculum 2024-2025'!$F:$F,0),MATCH($A$1,'Curriculum 2024-2025'!$K:$K,0)))+IF($E5="Core",2,15)+$A5),IF(IF(_xlfn.IFNA(MATCH($A$1,'Curriculum 2024-2025'!$A:$A,0),0)&gt;0,1,IF(_xlfn.IFNA(MATCH($A$1,'Curriculum 2024-2025'!$F:$F,0),0)&gt;0,2,IF(_xlfn.IFNA(MATCH($A$1,'Curriculum 2024-2025'!$K:$K,0),0)&gt;0,3,0)))=3,INDEX('Curriculum 2024-2025'!$L:$L,_xlfn.IFNA(MATCH($A$1,'Curriculum 2024-2025'!$A:$A,0),_xlfn.IFNA(MATCH($A$1,'Curriculum 2024-2025'!$F:$F,0),MATCH($A$1,'Curriculum 2024-2025'!$K:$K,0)))+IF($E5="Core",2,15)+$A5),"")))</f>
        <v>Energy Conversion Technology</v>
      </c>
      <c r="D5">
        <v>5</v>
      </c>
      <c r="E5" t="s">
        <v>236</v>
      </c>
    </row>
    <row r="6" spans="1:5" x14ac:dyDescent="0.25">
      <c r="A6">
        <v>5</v>
      </c>
      <c r="B6">
        <f>IF(IF(_xlfn.IFNA(MATCH($A$1,'Curriculum 2024-2025'!$A:$A,0),0)&gt;0,1,IF(_xlfn.IFNA(MATCH($A$1,'Curriculum 2024-2025'!$F:$F,0),0)&gt;0,2,IF(_xlfn.IFNA(MATCH($A$1,'Curriculum 2024-2025'!$K:$K,0),0)&gt;0,3,0)))=1,INDEX('Curriculum 2024-2025'!$A:$A,_xlfn.IFNA(MATCH($A$1,'Curriculum 2024-2025'!$A:$A,0),_xlfn.IFNA(MATCH($A$1,'Curriculum 2024-2025'!$F:$F,0),MATCH($A$1,'Curriculum 2024-2025'!$K:$K,0)))+IF($E6="Core",2,15)+$A6),IF(IF(_xlfn.IFNA(MATCH($A$1,'Curriculum 2024-2025'!$A:$A,0),0)&gt;0,1,IF(_xlfn.IFNA(MATCH($A$1,'Curriculum 2024-2025'!$F:$F,0),0)&gt;0,2,IF(_xlfn.IFNA(MATCH($A$1,'Curriculum 2024-2025'!$K:$K,0),0)&gt;0,3,0)))=2,INDEX('Curriculum 2024-2025'!$F:$F,_xlfn.IFNA(MATCH($A$1,'Curriculum 2024-2025'!$A:$A,0),_xlfn.IFNA(MATCH($A$1,'Curriculum 2024-2025'!$F:$F,0),MATCH($A$1,'Curriculum 2024-2025'!$K:$K,0)))+IF($E6="Core",2,15)+$A6),IF(IF(_xlfn.IFNA(MATCH($A$1,'Curriculum 2024-2025'!$A:$A,0),0)&gt;0,1,IF(_xlfn.IFNA(MATCH($A$1,'Curriculum 2024-2025'!$F:$F,0),0)&gt;0,2,IF(_xlfn.IFNA(MATCH($A$1,'Curriculum 2024-2025'!$K:$K,0),0)&gt;0,3,0)))=3,INDEX('Curriculum 2024-2025'!$K:$K,_xlfn.IFNA(MATCH($A$1,'Curriculum 2024-2025'!$A:$A,0),_xlfn.IFNA(MATCH($A$1,'Curriculum 2024-2025'!$F:$F,0),MATCH($A$1,'Curriculum 2024-2025'!$K:$K,0)))+IF($E6="Core",2,15)+$A6),"")))</f>
        <v>201500136</v>
      </c>
      <c r="C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2024-2025'!$K:$K,0)))+IF($E6="Core",2,15)+$A6),IF(IF(_xlfn.IFNA(MATCH($A$1,'Curriculum 2024-2025'!$A:$A,0),0)&gt;0,1,IF(_xlfn.IFNA(MATCH($A$1,'Curriculum 2024-2025'!$F:$F,0),0)&gt;0,2,IF(_xlfn.IFNA(MATCH($A$1,'Curriculum 2023-2024'!$K:$K,0),0)&gt;0,3,0)))=2,INDEX('Curriculum 2024-2025'!$G:$G,_xlfn.IFNA(MATCH($A$1,'Curriculum 2024-2025'!$A:$A,0),_xlfn.IFNA(MATCH($A$1,'Curriculum 2024-2025'!$F:$F,0),MATCH($A$1,'Curriculum 2024-2025'!$K:$K,0)))+IF($E6="Core",2,15)+$A6),IF(IF(_xlfn.IFNA(MATCH($A$1,'Curriculum 2024-2025'!$A:$A,0),0)&gt;0,1,IF(_xlfn.IFNA(MATCH($A$1,'Curriculum 2024-2025'!$F:$F,0),0)&gt;0,2,IF(_xlfn.IFNA(MATCH($A$1,'Curriculum 2024-2025'!$K:$K,0),0)&gt;0,3,0)))=3,INDEX('Curriculum 2024-2025'!$L:$L,_xlfn.IFNA(MATCH($A$1,'Curriculum 2024-2025'!$A:$A,0),_xlfn.IFNA(MATCH($A$1,'Curriculum 2024-2025'!$F:$F,0),MATCH($A$1,'Curriculum 2024-2025'!$K:$K,0)))+IF($E6="Core",2,15)+$A6),"")))</f>
        <v>Fluid Mechanics II</v>
      </c>
      <c r="D6">
        <v>5</v>
      </c>
      <c r="E6" t="s">
        <v>236</v>
      </c>
    </row>
    <row r="7" spans="1:5" x14ac:dyDescent="0.25">
      <c r="A7">
        <v>6</v>
      </c>
      <c r="B7">
        <f>IF(IF(_xlfn.IFNA(MATCH($A$1,'Curriculum 2024-2025'!$A:$A,0),0)&gt;0,1,IF(_xlfn.IFNA(MATCH($A$1,'Curriculum 2024-2025'!$F:$F,0),0)&gt;0,2,IF(_xlfn.IFNA(MATCH($A$1,'Curriculum 2024-2025'!$K:$K,0),0)&gt;0,3,0)))=1,INDEX('Curriculum 2024-2025'!$A:$A,_xlfn.IFNA(MATCH($A$1,'Curriculum 2024-2025'!$A:$A,0),_xlfn.IFNA(MATCH($A$1,'Curriculum 2024-2025'!$F:$F,0),MATCH($A$1,'Curriculum 2024-2025'!$K:$K,0)))+IF($E7="Core",2,15)+$A7),IF(IF(_xlfn.IFNA(MATCH($A$1,'Curriculum 2024-2025'!$A:$A,0),0)&gt;0,1,IF(_xlfn.IFNA(MATCH($A$1,'Curriculum 2024-2025'!$F:$F,0),0)&gt;0,2,IF(_xlfn.IFNA(MATCH($A$1,'Curriculum 2024-2025'!$K:$K,0),0)&gt;0,3,0)))=2,INDEX('Curriculum 2024-2025'!$F:$F,_xlfn.IFNA(MATCH($A$1,'Curriculum 2024-2025'!$A:$A,0),_xlfn.IFNA(MATCH($A$1,'Curriculum 2024-2025'!$F:$F,0),MATCH($A$1,'Curriculum 2024-2025'!$K:$K,0)))+IF($E7="Core",2,15)+$A7),IF(IF(_xlfn.IFNA(MATCH($A$1,'Curriculum 2024-2025'!$A:$A,0),0)&gt;0,1,IF(_xlfn.IFNA(MATCH($A$1,'Curriculum 2024-2025'!$F:$F,0),0)&gt;0,2,IF(_xlfn.IFNA(MATCH($A$1,'Curriculum 2024-2025'!$K:$K,0),0)&gt;0,3,0)))=3,INDEX('Curriculum 2024-2025'!$K:$K,_xlfn.IFNA(MATCH($A$1,'Curriculum 2024-2025'!$A:$A,0),_xlfn.IFNA(MATCH($A$1,'Curriculum 2024-2025'!$F:$F,0),MATCH($A$1,'Curriculum 2024-2025'!$K:$K,0)))+IF($E7="Core",2,15)+$A7),"")))</f>
        <v>191154720</v>
      </c>
      <c r="C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2024-2025'!$K:$K,0)))+IF($E7="Core",2,15)+$A7),IF(IF(_xlfn.IFNA(MATCH($A$1,'Curriculum 2024-2025'!$A:$A,0),0)&gt;0,1,IF(_xlfn.IFNA(MATCH($A$1,'Curriculum 2024-2025'!$F:$F,0),0)&gt;0,2,IF(_xlfn.IFNA(MATCH($A$1,'Curriculum 2023-2024'!$K:$K,0),0)&gt;0,3,0)))=2,INDEX('Curriculum 2024-2025'!$G:$G,_xlfn.IFNA(MATCH($A$1,'Curriculum 2024-2025'!$A:$A,0),_xlfn.IFNA(MATCH($A$1,'Curriculum 2024-2025'!$F:$F,0),MATCH($A$1,'Curriculum 2024-2025'!$K:$K,0)))+IF($E7="Core",2,15)+$A7),IF(IF(_xlfn.IFNA(MATCH($A$1,'Curriculum 2024-2025'!$A:$A,0),0)&gt;0,1,IF(_xlfn.IFNA(MATCH($A$1,'Curriculum 2024-2025'!$F:$F,0),0)&gt;0,2,IF(_xlfn.IFNA(MATCH($A$1,'Curriculum 2024-2025'!$K:$K,0),0)&gt;0,3,0)))=3,INDEX('Curriculum 2024-2025'!$L:$L,_xlfn.IFNA(MATCH($A$1,'Curriculum 2024-2025'!$A:$A,0),_xlfn.IFNA(MATCH($A$1,'Curriculum 2024-2025'!$F:$F,0),MATCH($A$1,'Curriculum 2024-2025'!$K:$K,0)))+IF($E7="Core",2,15)+$A7),"")))</f>
        <v>Fluid Mechanics of Turbomachines 1</v>
      </c>
      <c r="D7">
        <v>5</v>
      </c>
      <c r="E7" t="s">
        <v>236</v>
      </c>
    </row>
    <row r="8" spans="1:5" x14ac:dyDescent="0.25">
      <c r="A8">
        <v>7</v>
      </c>
      <c r="B8">
        <f>IF(IF(_xlfn.IFNA(MATCH($A$1,'Curriculum 2024-2025'!$A:$A,0),0)&gt;0,1,IF(_xlfn.IFNA(MATCH($A$1,'Curriculum 2024-2025'!$F:$F,0),0)&gt;0,2,IF(_xlfn.IFNA(MATCH($A$1,'Curriculum 2024-2025'!$K:$K,0),0)&gt;0,3,0)))=1,INDEX('Curriculum 2024-2025'!$A:$A,_xlfn.IFNA(MATCH($A$1,'Curriculum 2024-2025'!$A:$A,0),_xlfn.IFNA(MATCH($A$1,'Curriculum 2024-2025'!$F:$F,0),MATCH($A$1,'Curriculum 2024-2025'!$K:$K,0)))+IF($E8="Core",2,15)+$A8),IF(IF(_xlfn.IFNA(MATCH($A$1,'Curriculum 2024-2025'!$A:$A,0),0)&gt;0,1,IF(_xlfn.IFNA(MATCH($A$1,'Curriculum 2024-2025'!$F:$F,0),0)&gt;0,2,IF(_xlfn.IFNA(MATCH($A$1,'Curriculum 2024-2025'!$K:$K,0),0)&gt;0,3,0)))=2,INDEX('Curriculum 2024-2025'!$F:$F,_xlfn.IFNA(MATCH($A$1,'Curriculum 2024-2025'!$A:$A,0),_xlfn.IFNA(MATCH($A$1,'Curriculum 2024-2025'!$F:$F,0),MATCH($A$1,'Curriculum 2024-2025'!$K:$K,0)))+IF($E8="Core",2,15)+$A8),IF(IF(_xlfn.IFNA(MATCH($A$1,'Curriculum 2024-2025'!$A:$A,0),0)&gt;0,1,IF(_xlfn.IFNA(MATCH($A$1,'Curriculum 2024-2025'!$F:$F,0),0)&gt;0,2,IF(_xlfn.IFNA(MATCH($A$1,'Curriculum 2024-2025'!$K:$K,0),0)&gt;0,3,0)))=3,INDEX('Curriculum 2024-2025'!$K:$K,_xlfn.IFNA(MATCH($A$1,'Curriculum 2024-2025'!$A:$A,0),_xlfn.IFNA(MATCH($A$1,'Curriculum 2024-2025'!$F:$F,0),MATCH($A$1,'Curriculum 2024-2025'!$K:$K,0)))+IF($E8="Core",2,15)+$A8),"")))</f>
        <v>202000036</v>
      </c>
      <c r="C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2024-2025'!$K:$K,0)))+IF($E8="Core",2,15)+$A8),IF(IF(_xlfn.IFNA(MATCH($A$1,'Curriculum 2024-2025'!$A:$A,0),0)&gt;0,1,IF(_xlfn.IFNA(MATCH($A$1,'Curriculum 2024-2025'!$F:$F,0),0)&gt;0,2,IF(_xlfn.IFNA(MATCH($A$1,'Curriculum 2023-2024'!$K:$K,0),0)&gt;0,3,0)))=2,INDEX('Curriculum 2024-2025'!$G:$G,_xlfn.IFNA(MATCH($A$1,'Curriculum 2024-2025'!$A:$A,0),_xlfn.IFNA(MATCH($A$1,'Curriculum 2024-2025'!$F:$F,0),MATCH($A$1,'Curriculum 2024-2025'!$K:$K,0)))+IF($E8="Core",2,15)+$A8),IF(IF(_xlfn.IFNA(MATCH($A$1,'Curriculum 2024-2025'!$A:$A,0),0)&gt;0,1,IF(_xlfn.IFNA(MATCH($A$1,'Curriculum 2024-2025'!$F:$F,0),0)&gt;0,2,IF(_xlfn.IFNA(MATCH($A$1,'Curriculum 2024-2025'!$K:$K,0),0)&gt;0,3,0)))=3,INDEX('Curriculum 2024-2025'!$L:$L,_xlfn.IFNA(MATCH($A$1,'Curriculum 2024-2025'!$A:$A,0),_xlfn.IFNA(MATCH($A$1,'Curriculum 2024-2025'!$F:$F,0),MATCH($A$1,'Curriculum 2024-2025'!$K:$K,0)))+IF($E8="Core",2,15)+$A8),"")))</f>
        <v>Frontiers in Energy and Flow</v>
      </c>
      <c r="D8">
        <v>5</v>
      </c>
      <c r="E8" t="s">
        <v>236</v>
      </c>
    </row>
    <row r="9" spans="1:5" x14ac:dyDescent="0.25">
      <c r="A9">
        <v>8</v>
      </c>
      <c r="B9">
        <f>IF(IF(_xlfn.IFNA(MATCH($A$1,'Curriculum 2024-2025'!$A:$A,0),0)&gt;0,1,IF(_xlfn.IFNA(MATCH($A$1,'Curriculum 2024-2025'!$F:$F,0),0)&gt;0,2,IF(_xlfn.IFNA(MATCH($A$1,'Curriculum 2024-2025'!$K:$K,0),0)&gt;0,3,0)))=1,INDEX('Curriculum 2024-2025'!$A:$A,_xlfn.IFNA(MATCH($A$1,'Curriculum 2024-2025'!$A:$A,0),_xlfn.IFNA(MATCH($A$1,'Curriculum 2024-2025'!$F:$F,0),MATCH($A$1,'Curriculum 2024-2025'!$K:$K,0)))+IF($E9="Core",2,15)+$A9),IF(IF(_xlfn.IFNA(MATCH($A$1,'Curriculum 2024-2025'!$A:$A,0),0)&gt;0,1,IF(_xlfn.IFNA(MATCH($A$1,'Curriculum 2024-2025'!$F:$F,0),0)&gt;0,2,IF(_xlfn.IFNA(MATCH($A$1,'Curriculum 2024-2025'!$K:$K,0),0)&gt;0,3,0)))=2,INDEX('Curriculum 2024-2025'!$F:$F,_xlfn.IFNA(MATCH($A$1,'Curriculum 2024-2025'!$A:$A,0),_xlfn.IFNA(MATCH($A$1,'Curriculum 2024-2025'!$F:$F,0),MATCH($A$1,'Curriculum 2024-2025'!$K:$K,0)))+IF($E9="Core",2,15)+$A9),IF(IF(_xlfn.IFNA(MATCH($A$1,'Curriculum 2024-2025'!$A:$A,0),0)&gt;0,1,IF(_xlfn.IFNA(MATCH($A$1,'Curriculum 2024-2025'!$F:$F,0),0)&gt;0,2,IF(_xlfn.IFNA(MATCH($A$1,'Curriculum 2024-2025'!$K:$K,0),0)&gt;0,3,0)))=3,INDEX('Curriculum 2024-2025'!$K:$K,_xlfn.IFNA(MATCH($A$1,'Curriculum 2024-2025'!$A:$A,0),_xlfn.IFNA(MATCH($A$1,'Curriculum 2024-2025'!$F:$F,0),MATCH($A$1,'Curriculum 2024-2025'!$K:$K,0)))+IF($E9="Core",2,15)+$A9),"")))</f>
        <v>201900074</v>
      </c>
      <c r="C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2024-2025'!$K:$K,0)))+IF($E9="Core",2,15)+$A9),IF(IF(_xlfn.IFNA(MATCH($A$1,'Curriculum 2024-2025'!$A:$A,0),0)&gt;0,1,IF(_xlfn.IFNA(MATCH($A$1,'Curriculum 2024-2025'!$F:$F,0),0)&gt;0,2,IF(_xlfn.IFNA(MATCH($A$1,'Curriculum 2023-2024'!$K:$K,0),0)&gt;0,3,0)))=2,INDEX('Curriculum 2024-2025'!$G:$G,_xlfn.IFNA(MATCH($A$1,'Curriculum 2024-2025'!$A:$A,0),_xlfn.IFNA(MATCH($A$1,'Curriculum 2024-2025'!$F:$F,0),MATCH($A$1,'Curriculum 2024-2025'!$K:$K,0)))+IF($E9="Core",2,15)+$A9),IF(IF(_xlfn.IFNA(MATCH($A$1,'Curriculum 2024-2025'!$A:$A,0),0)&gt;0,1,IF(_xlfn.IFNA(MATCH($A$1,'Curriculum 2024-2025'!$F:$F,0),0)&gt;0,2,IF(_xlfn.IFNA(MATCH($A$1,'Curriculum 2024-2025'!$K:$K,0),0)&gt;0,3,0)))=3,INDEX('Curriculum 2024-2025'!$L:$L,_xlfn.IFNA(MATCH($A$1,'Curriculum 2024-2025'!$A:$A,0),_xlfn.IFNA(MATCH($A$1,'Curriculum 2024-2025'!$F:$F,0),MATCH($A$1,'Curriculum 2024-2025'!$K:$K,0)))+IF($E9="Core",2,15)+$A9),"")))</f>
        <v>Fundamentals of Numerical Methods</v>
      </c>
      <c r="D9">
        <v>5</v>
      </c>
      <c r="E9" t="s">
        <v>236</v>
      </c>
    </row>
    <row r="10" spans="1:5" x14ac:dyDescent="0.25">
      <c r="A10">
        <v>9</v>
      </c>
      <c r="B10">
        <f>IF(IF(_xlfn.IFNA(MATCH($A$1,'Curriculum 2024-2025'!$A:$A,0),0)&gt;0,1,IF(_xlfn.IFNA(MATCH($A$1,'Curriculum 2024-2025'!$F:$F,0),0)&gt;0,2,IF(_xlfn.IFNA(MATCH($A$1,'Curriculum 2024-2025'!$K:$K,0),0)&gt;0,3,0)))=1,INDEX('Curriculum 2024-2025'!$A:$A,_xlfn.IFNA(MATCH($A$1,'Curriculum 2024-2025'!$A:$A,0),_xlfn.IFNA(MATCH($A$1,'Curriculum 2024-2025'!$F:$F,0),MATCH($A$1,'Curriculum 2024-2025'!$K:$K,0)))+IF($E10="Core",2,15)+$A10),IF(IF(_xlfn.IFNA(MATCH($A$1,'Curriculum 2024-2025'!$A:$A,0),0)&gt;0,1,IF(_xlfn.IFNA(MATCH($A$1,'Curriculum 2024-2025'!$F:$F,0),0)&gt;0,2,IF(_xlfn.IFNA(MATCH($A$1,'Curriculum 2024-2025'!$K:$K,0),0)&gt;0,3,0)))=2,INDEX('Curriculum 2024-2025'!$F:$F,_xlfn.IFNA(MATCH($A$1,'Curriculum 2024-2025'!$A:$A,0),_xlfn.IFNA(MATCH($A$1,'Curriculum 2024-2025'!$F:$F,0),MATCH($A$1,'Curriculum 2024-2025'!$K:$K,0)))+IF($E10="Core",2,15)+$A10),IF(IF(_xlfn.IFNA(MATCH($A$1,'Curriculum 2024-2025'!$A:$A,0),0)&gt;0,1,IF(_xlfn.IFNA(MATCH($A$1,'Curriculum 2024-2025'!$F:$F,0),0)&gt;0,2,IF(_xlfn.IFNA(MATCH($A$1,'Curriculum 2024-2025'!$K:$K,0),0)&gt;0,3,0)))=3,INDEX('Curriculum 2024-2025'!$K:$K,_xlfn.IFNA(MATCH($A$1,'Curriculum 2024-2025'!$A:$A,0),_xlfn.IFNA(MATCH($A$1,'Curriculum 2024-2025'!$F:$F,0),MATCH($A$1,'Curriculum 2024-2025'!$K:$K,0)))+IF($E10="Core",2,15)+$A10),"")))</f>
        <v>201400300</v>
      </c>
      <c r="C1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2024-2025'!$K:$K,0)))+IF($E10="Core",2,15)+$A10),IF(IF(_xlfn.IFNA(MATCH($A$1,'Curriculum 2024-2025'!$A:$A,0),0)&gt;0,1,IF(_xlfn.IFNA(MATCH($A$1,'Curriculum 2024-2025'!$F:$F,0),0)&gt;0,2,IF(_xlfn.IFNA(MATCH($A$1,'Curriculum 2023-2024'!$K:$K,0),0)&gt;0,3,0)))=2,INDEX('Curriculum 2024-2025'!$G:$G,_xlfn.IFNA(MATCH($A$1,'Curriculum 2024-2025'!$A:$A,0),_xlfn.IFNA(MATCH($A$1,'Curriculum 2024-2025'!$F:$F,0),MATCH($A$1,'Curriculum 2024-2025'!$K:$K,0)))+IF($E10="Core",2,15)+$A10),IF(IF(_xlfn.IFNA(MATCH($A$1,'Curriculum 2024-2025'!$A:$A,0),0)&gt;0,1,IF(_xlfn.IFNA(MATCH($A$1,'Curriculum 2024-2025'!$F:$F,0),0)&gt;0,2,IF(_xlfn.IFNA(MATCH($A$1,'Curriculum 2024-2025'!$K:$K,0),0)&gt;0,3,0)))=3,INDEX('Curriculum 2024-2025'!$L:$L,_xlfn.IFNA(MATCH($A$1,'Curriculum 2024-2025'!$A:$A,0),_xlfn.IFNA(MATCH($A$1,'Curriculum 2024-2025'!$F:$F,0),MATCH($A$1,'Curriculum 2024-2025'!$K:$K,0)))+IF($E10="Core",2,15)+$A10),"")))</f>
        <v>Multiphase Flows</v>
      </c>
      <c r="D10">
        <v>5</v>
      </c>
      <c r="E10" t="s">
        <v>236</v>
      </c>
    </row>
    <row r="11" spans="1:5" x14ac:dyDescent="0.25">
      <c r="A11">
        <v>10</v>
      </c>
      <c r="B11">
        <f>IF(IF(_xlfn.IFNA(MATCH($A$1,'Curriculum 2024-2025'!$A:$A,0),0)&gt;0,1,IF(_xlfn.IFNA(MATCH($A$1,'Curriculum 2024-2025'!$F:$F,0),0)&gt;0,2,IF(_xlfn.IFNA(MATCH($A$1,'Curriculum 2024-2025'!$K:$K,0),0)&gt;0,3,0)))=1,INDEX('Curriculum 2024-2025'!$A:$A,_xlfn.IFNA(MATCH($A$1,'Curriculum 2024-2025'!$A:$A,0),_xlfn.IFNA(MATCH($A$1,'Curriculum 2024-2025'!$F:$F,0),MATCH($A$1,'Curriculum 2024-2025'!$K:$K,0)))+IF($E11="Core",2,15)+$A11),IF(IF(_xlfn.IFNA(MATCH($A$1,'Curriculum 2024-2025'!$A:$A,0),0)&gt;0,1,IF(_xlfn.IFNA(MATCH($A$1,'Curriculum 2024-2025'!$F:$F,0),0)&gt;0,2,IF(_xlfn.IFNA(MATCH($A$1,'Curriculum 2024-2025'!$K:$K,0),0)&gt;0,3,0)))=2,INDEX('Curriculum 2024-2025'!$F:$F,_xlfn.IFNA(MATCH($A$1,'Curriculum 2024-2025'!$A:$A,0),_xlfn.IFNA(MATCH($A$1,'Curriculum 2024-2025'!$F:$F,0),MATCH($A$1,'Curriculum 2024-2025'!$K:$K,0)))+IF($E11="Core",2,15)+$A11),IF(IF(_xlfn.IFNA(MATCH($A$1,'Curriculum 2024-2025'!$A:$A,0),0)&gt;0,1,IF(_xlfn.IFNA(MATCH($A$1,'Curriculum 2024-2025'!$F:$F,0),0)&gt;0,2,IF(_xlfn.IFNA(MATCH($A$1,'Curriculum 2024-2025'!$K:$K,0),0)&gt;0,3,0)))=3,INDEX('Curriculum 2024-2025'!$K:$K,_xlfn.IFNA(MATCH($A$1,'Curriculum 2024-2025'!$A:$A,0),_xlfn.IFNA(MATCH($A$1,'Curriculum 2024-2025'!$F:$F,0),MATCH($A$1,'Curriculum 2024-2025'!$K:$K,0)))+IF($E11="Core",2,15)+$A11),"")))</f>
        <v>202000035</v>
      </c>
      <c r="C1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2024-2025'!$K:$K,0)))+IF($E11="Core",2,15)+$A11),IF(IF(_xlfn.IFNA(MATCH($A$1,'Curriculum 2024-2025'!$A:$A,0),0)&gt;0,1,IF(_xlfn.IFNA(MATCH($A$1,'Curriculum 2024-2025'!$F:$F,0),0)&gt;0,2,IF(_xlfn.IFNA(MATCH($A$1,'Curriculum 2023-2024'!$K:$K,0),0)&gt;0,3,0)))=2,INDEX('Curriculum 2024-2025'!$G:$G,_xlfn.IFNA(MATCH($A$1,'Curriculum 2024-2025'!$A:$A,0),_xlfn.IFNA(MATCH($A$1,'Curriculum 2024-2025'!$F:$F,0),MATCH($A$1,'Curriculum 2024-2025'!$K:$K,0)))+IF($E11="Core",2,15)+$A11),IF(IF(_xlfn.IFNA(MATCH($A$1,'Curriculum 2024-2025'!$A:$A,0),0)&gt;0,1,IF(_xlfn.IFNA(MATCH($A$1,'Curriculum 2024-2025'!$F:$F,0),0)&gt;0,2,IF(_xlfn.IFNA(MATCH($A$1,'Curriculum 2024-2025'!$K:$K,0),0)&gt;0,3,0)))=3,INDEX('Curriculum 2024-2025'!$L:$L,_xlfn.IFNA(MATCH($A$1,'Curriculum 2024-2025'!$A:$A,0),_xlfn.IFNA(MATCH($A$1,'Curriculum 2024-2025'!$F:$F,0),MATCH($A$1,'Curriculum 2024-2025'!$K:$K,0)))+IF($E11="Core",2,15)+$A11),"")))</f>
        <v>Multiscale Functional Materials</v>
      </c>
      <c r="D11">
        <v>5</v>
      </c>
      <c r="E11" t="s">
        <v>236</v>
      </c>
    </row>
    <row r="12" spans="1:5" x14ac:dyDescent="0.25">
      <c r="A12">
        <v>11</v>
      </c>
      <c r="B12">
        <f>IF(IF(_xlfn.IFNA(MATCH($A$1,'Curriculum 2024-2025'!$A:$A,0),0)&gt;0,1,IF(_xlfn.IFNA(MATCH($A$1,'Curriculum 2024-2025'!$F:$F,0),0)&gt;0,2,IF(_xlfn.IFNA(MATCH($A$1,'Curriculum 2024-2025'!$K:$K,0),0)&gt;0,3,0)))=1,INDEX('Curriculum 2024-2025'!$A:$A,_xlfn.IFNA(MATCH($A$1,'Curriculum 2024-2025'!$A:$A,0),_xlfn.IFNA(MATCH($A$1,'Curriculum 2024-2025'!$F:$F,0),MATCH($A$1,'Curriculum 2024-2025'!$K:$K,0)))+IF($E12="Core",2,15)+$A12),IF(IF(_xlfn.IFNA(MATCH($A$1,'Curriculum 2024-2025'!$A:$A,0),0)&gt;0,1,IF(_xlfn.IFNA(MATCH($A$1,'Curriculum 2024-2025'!$F:$F,0),0)&gt;0,2,IF(_xlfn.IFNA(MATCH($A$1,'Curriculum 2024-2025'!$K:$K,0),0)&gt;0,3,0)))=2,INDEX('Curriculum 2024-2025'!$F:$F,_xlfn.IFNA(MATCH($A$1,'Curriculum 2024-2025'!$A:$A,0),_xlfn.IFNA(MATCH($A$1,'Curriculum 2024-2025'!$F:$F,0),MATCH($A$1,'Curriculum 2024-2025'!$K:$K,0)))+IF($E12="Core",2,15)+$A12),IF(IF(_xlfn.IFNA(MATCH($A$1,'Curriculum 2024-2025'!$A:$A,0),0)&gt;0,1,IF(_xlfn.IFNA(MATCH($A$1,'Curriculum 2024-2025'!$F:$F,0),0)&gt;0,2,IF(_xlfn.IFNA(MATCH($A$1,'Curriculum 2024-2025'!$K:$K,0),0)&gt;0,3,0)))=3,INDEX('Curriculum 2024-2025'!$K:$K,_xlfn.IFNA(MATCH($A$1,'Curriculum 2024-2025'!$A:$A,0),_xlfn.IFNA(MATCH($A$1,'Curriculum 2024-2025'!$F:$F,0),MATCH($A$1,'Curriculum 2024-2025'!$K:$K,0)))+IF($E12="Core",2,15)+$A12),"")))</f>
        <v>201300039</v>
      </c>
      <c r="C1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2024-2025'!$K:$K,0)))+IF($E12="Core",2,15)+$A12),IF(IF(_xlfn.IFNA(MATCH($A$1,'Curriculum 2024-2025'!$A:$A,0),0)&gt;0,1,IF(_xlfn.IFNA(MATCH($A$1,'Curriculum 2024-2025'!$F:$F,0),0)&gt;0,2,IF(_xlfn.IFNA(MATCH($A$1,'Curriculum 2023-2024'!$K:$K,0),0)&gt;0,3,0)))=2,INDEX('Curriculum 2024-2025'!$G:$G,_xlfn.IFNA(MATCH($A$1,'Curriculum 2024-2025'!$A:$A,0),_xlfn.IFNA(MATCH($A$1,'Curriculum 2024-2025'!$F:$F,0),MATCH($A$1,'Curriculum 2024-2025'!$K:$K,0)))+IF($E12="Core",2,15)+$A12),IF(IF(_xlfn.IFNA(MATCH($A$1,'Curriculum 2024-2025'!$A:$A,0),0)&gt;0,1,IF(_xlfn.IFNA(MATCH($A$1,'Curriculum 2024-2025'!$F:$F,0),0)&gt;0,2,IF(_xlfn.IFNA(MATCH($A$1,'Curriculum 2024-2025'!$K:$K,0),0)&gt;0,3,0)))=3,INDEX('Curriculum 2024-2025'!$L:$L,_xlfn.IFNA(MATCH($A$1,'Curriculum 2024-2025'!$A:$A,0),_xlfn.IFNA(MATCH($A$1,'Curriculum 2024-2025'!$F:$F,0),MATCH($A$1,'Curriculum 2024-2025'!$K:$K,0)))+IF($E12="Core",2,15)+$A12),"")))</f>
        <v>Structural Health and Condition Monitoring</v>
      </c>
      <c r="D12">
        <v>5</v>
      </c>
      <c r="E12" t="s">
        <v>236</v>
      </c>
    </row>
    <row r="13" spans="1:5" x14ac:dyDescent="0.25">
      <c r="A13">
        <v>12</v>
      </c>
      <c r="B13">
        <f>IF(IF(_xlfn.IFNA(MATCH($A$1,'Curriculum 2024-2025'!$A:$A,0),0)&gt;0,1,IF(_xlfn.IFNA(MATCH($A$1,'Curriculum 2024-2025'!$F:$F,0),0)&gt;0,2,IF(_xlfn.IFNA(MATCH($A$1,'Curriculum 2024-2025'!$K:$K,0),0)&gt;0,3,0)))=1,INDEX('Curriculum 2024-2025'!$A:$A,_xlfn.IFNA(MATCH($A$1,'Curriculum 2024-2025'!$A:$A,0),_xlfn.IFNA(MATCH($A$1,'Curriculum 2024-2025'!$F:$F,0),MATCH($A$1,'Curriculum 2024-2025'!$K:$K,0)))+IF($E13="Core",2,15)+$A13),IF(IF(_xlfn.IFNA(MATCH($A$1,'Curriculum 2024-2025'!$A:$A,0),0)&gt;0,1,IF(_xlfn.IFNA(MATCH($A$1,'Curriculum 2024-2025'!$F:$F,0),0)&gt;0,2,IF(_xlfn.IFNA(MATCH($A$1,'Curriculum 2024-2025'!$K:$K,0),0)&gt;0,3,0)))=2,INDEX('Curriculum 2024-2025'!$F:$F,_xlfn.IFNA(MATCH($A$1,'Curriculum 2024-2025'!$A:$A,0),_xlfn.IFNA(MATCH($A$1,'Curriculum 2024-2025'!$F:$F,0),MATCH($A$1,'Curriculum 2024-2025'!$K:$K,0)))+IF($E13="Core",2,15)+$A13),IF(IF(_xlfn.IFNA(MATCH($A$1,'Curriculum 2024-2025'!$A:$A,0),0)&gt;0,1,IF(_xlfn.IFNA(MATCH($A$1,'Curriculum 2024-2025'!$F:$F,0),0)&gt;0,2,IF(_xlfn.IFNA(MATCH($A$1,'Curriculum 2024-2025'!$K:$K,0),0)&gt;0,3,0)))=3,INDEX('Curriculum 2024-2025'!$K:$K,_xlfn.IFNA(MATCH($A$1,'Curriculum 2024-2025'!$A:$A,0),_xlfn.IFNA(MATCH($A$1,'Curriculum 2024-2025'!$F:$F,0),MATCH($A$1,'Curriculum 2024-2025'!$K:$K,0)))+IF($E13="Core",2,15)+$A13),"")))</f>
        <v>191141700</v>
      </c>
      <c r="C1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2024-2025'!$K:$K,0)))+IF($E13="Core",2,15)+$A13),IF(IF(_xlfn.IFNA(MATCH($A$1,'Curriculum 2024-2025'!$A:$A,0),0)&gt;0,1,IF(_xlfn.IFNA(MATCH($A$1,'Curriculum 2024-2025'!$F:$F,0),0)&gt;0,2,IF(_xlfn.IFNA(MATCH($A$1,'Curriculum 2023-2024'!$K:$K,0),0)&gt;0,3,0)))=2,INDEX('Curriculum 2024-2025'!$G:$G,_xlfn.IFNA(MATCH($A$1,'Curriculum 2024-2025'!$A:$A,0),_xlfn.IFNA(MATCH($A$1,'Curriculum 2024-2025'!$F:$F,0),MATCH($A$1,'Curriculum 2024-2025'!$K:$K,0)))+IF($E13="Core",2,15)+$A13),IF(IF(_xlfn.IFNA(MATCH($A$1,'Curriculum 2024-2025'!$A:$A,0),0)&gt;0,1,IF(_xlfn.IFNA(MATCH($A$1,'Curriculum 2024-2025'!$F:$F,0),0)&gt;0,2,IF(_xlfn.IFNA(MATCH($A$1,'Curriculum 2024-2025'!$K:$K,0),0)&gt;0,3,0)))=3,INDEX('Curriculum 2024-2025'!$L:$L,_xlfn.IFNA(MATCH($A$1,'Curriculum 2024-2025'!$A:$A,0),_xlfn.IFNA(MATCH($A$1,'Curriculum 2024-2025'!$F:$F,0),MATCH($A$1,'Curriculum 2024-2025'!$K:$K,0)))+IF($E13="Core",2,15)+$A13),"")))</f>
        <v>Transport Phenomena</v>
      </c>
      <c r="D13">
        <v>5</v>
      </c>
      <c r="E13" t="s">
        <v>236</v>
      </c>
    </row>
    <row r="14" spans="1:5" x14ac:dyDescent="0.25">
      <c r="A14">
        <v>1</v>
      </c>
      <c r="B14">
        <f>IF(IF(_xlfn.IFNA(MATCH($A$1,'Curriculum 2024-2025'!$A:$A,0),0)&gt;0,1,IF(_xlfn.IFNA(MATCH($A$1,'Curriculum 2024-2025'!$F:$F,0),0)&gt;0,2,IF(_xlfn.IFNA(MATCH($A$1,'Curriculum 2024-2025'!$K:$K,0),0)&gt;0,3,0)))=1,INDEX('Curriculum 2024-2025'!$A:$A,_xlfn.IFNA(MATCH($A$1,'Curriculum 2024-2025'!$A:$A,0),_xlfn.IFNA(MATCH($A$1,'Curriculum 2024-2025'!$F:$F,0),MATCH($A$1,'Curriculum 2024-2025'!$K:$K,0)))+IF($E14="Core",2,15)+$A14),IF(IF(_xlfn.IFNA(MATCH($A$1,'Curriculum 2024-2025'!$A:$A,0),0)&gt;0,1,IF(_xlfn.IFNA(MATCH($A$1,'Curriculum 2024-2025'!$F:$F,0),0)&gt;0,2,IF(_xlfn.IFNA(MATCH($A$1,'Curriculum 2024-2025'!$K:$K,0),0)&gt;0,3,0)))=2,INDEX('Curriculum 2024-2025'!$F:$F,_xlfn.IFNA(MATCH($A$1,'Curriculum 2024-2025'!$A:$A,0),_xlfn.IFNA(MATCH($A$1,'Curriculum 2024-2025'!$F:$F,0),MATCH($A$1,'Curriculum 2024-2025'!$K:$K,0)))+IF($E14="Core",2,15)+$A14),IF(IF(_xlfn.IFNA(MATCH($A$1,'Curriculum 2024-2025'!$A:$A,0),0)&gt;0,1,IF(_xlfn.IFNA(MATCH($A$1,'Curriculum 2024-2025'!$F:$F,0),0)&gt;0,2,IF(_xlfn.IFNA(MATCH($A$1,'Curriculum 2024-2025'!$K:$K,0),0)&gt;0,3,0)))=3,INDEX('Curriculum 2024-2025'!$K:$K,_xlfn.IFNA(MATCH($A$1,'Curriculum 2024-2025'!$A:$A,0),_xlfn.IFNA(MATCH($A$1,'Curriculum 2024-2025'!$F:$F,0),MATCH($A$1,'Curriculum 2024-2025'!$K:$K,0)))+IF($E14="Core",2,15)+$A14),"")))</f>
        <v>201900091</v>
      </c>
      <c r="C1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2024-2025'!$K:$K,0)))+IF($E14="Core",2,15)+$A14),IF(IF(_xlfn.IFNA(MATCH($A$1,'Curriculum 2024-2025'!$A:$A,0),0)&gt;0,1,IF(_xlfn.IFNA(MATCH($A$1,'Curriculum 2024-2025'!$F:$F,0),0)&gt;0,2,IF(_xlfn.IFNA(MATCH($A$1,'Curriculum 2023-2024'!$K:$K,0),0)&gt;0,3,0)))=2,INDEX('Curriculum 2024-2025'!$G:$G,_xlfn.IFNA(MATCH($A$1,'Curriculum 2024-2025'!$A:$A,0),_xlfn.IFNA(MATCH($A$1,'Curriculum 2024-2025'!$F:$F,0),MATCH($A$1,'Curriculum 2024-2025'!$K:$K,0)))+IF($E14="Core",2,15)+$A14),IF(IF(_xlfn.IFNA(MATCH($A$1,'Curriculum 2024-2025'!$A:$A,0),0)&gt;0,1,IF(_xlfn.IFNA(MATCH($A$1,'Curriculum 2024-2025'!$F:$F,0),0)&gt;0,2,IF(_xlfn.IFNA(MATCH($A$1,'Curriculum 2024-2025'!$K:$K,0),0)&gt;0,3,0)))=3,INDEX('Curriculum 2024-2025'!$L:$L,_xlfn.IFNA(MATCH($A$1,'Curriculum 2024-2025'!$A:$A,0),_xlfn.IFNA(MATCH($A$1,'Curriculum 2024-2025'!$F:$F,0),MATCH($A$1,'Curriculum 2024-2025'!$K:$K,0)))+IF($E14="Core",2,15)+$A14),"")))</f>
        <v>Advanced Topics in Finite Element Methods</v>
      </c>
      <c r="D14">
        <v>5</v>
      </c>
      <c r="E14" t="s">
        <v>237</v>
      </c>
    </row>
    <row r="15" spans="1:5" x14ac:dyDescent="0.25">
      <c r="A15">
        <v>2</v>
      </c>
      <c r="B15">
        <f>IF(IF(_xlfn.IFNA(MATCH($A$1,'Curriculum 2024-2025'!$A:$A,0),0)&gt;0,1,IF(_xlfn.IFNA(MATCH($A$1,'Curriculum 2024-2025'!$F:$F,0),0)&gt;0,2,IF(_xlfn.IFNA(MATCH($A$1,'Curriculum 2024-2025'!$K:$K,0),0)&gt;0,3,0)))=1,INDEX('Curriculum 2024-2025'!$A:$A,_xlfn.IFNA(MATCH($A$1,'Curriculum 2024-2025'!$A:$A,0),_xlfn.IFNA(MATCH($A$1,'Curriculum 2024-2025'!$F:$F,0),MATCH($A$1,'Curriculum 2024-2025'!$K:$K,0)))+IF($E15="Core",2,15)+$A15),IF(IF(_xlfn.IFNA(MATCH($A$1,'Curriculum 2024-2025'!$A:$A,0),0)&gt;0,1,IF(_xlfn.IFNA(MATCH($A$1,'Curriculum 2024-2025'!$F:$F,0),0)&gt;0,2,IF(_xlfn.IFNA(MATCH($A$1,'Curriculum 2024-2025'!$K:$K,0),0)&gt;0,3,0)))=2,INDEX('Curriculum 2024-2025'!$F:$F,_xlfn.IFNA(MATCH($A$1,'Curriculum 2024-2025'!$A:$A,0),_xlfn.IFNA(MATCH($A$1,'Curriculum 2024-2025'!$F:$F,0),MATCH($A$1,'Curriculum 2024-2025'!$K:$K,0)))+IF($E15="Core",2,15)+$A15),IF(IF(_xlfn.IFNA(MATCH($A$1,'Curriculum 2024-2025'!$A:$A,0),0)&gt;0,1,IF(_xlfn.IFNA(MATCH($A$1,'Curriculum 2024-2025'!$F:$F,0),0)&gt;0,2,IF(_xlfn.IFNA(MATCH($A$1,'Curriculum 2024-2025'!$K:$K,0),0)&gt;0,3,0)))=3,INDEX('Curriculum 2024-2025'!$K:$K,_xlfn.IFNA(MATCH($A$1,'Curriculum 2024-2025'!$A:$A,0),_xlfn.IFNA(MATCH($A$1,'Curriculum 2024-2025'!$F:$F,0),MATCH($A$1,'Curriculum 2024-2025'!$K:$K,0)))+IF($E15="Core",2,15)+$A15),"")))</f>
        <v>202300225</v>
      </c>
      <c r="C1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2024-2025'!$K:$K,0)))+IF($E15="Core",2,15)+$A15),IF(IF(_xlfn.IFNA(MATCH($A$1,'Curriculum 2024-2025'!$A:$A,0),0)&gt;0,1,IF(_xlfn.IFNA(MATCH($A$1,'Curriculum 2024-2025'!$F:$F,0),0)&gt;0,2,IF(_xlfn.IFNA(MATCH($A$1,'Curriculum 2023-2024'!$K:$K,0),0)&gt;0,3,0)))=2,INDEX('Curriculum 2024-2025'!$G:$G,_xlfn.IFNA(MATCH($A$1,'Curriculum 2024-2025'!$A:$A,0),_xlfn.IFNA(MATCH($A$1,'Curriculum 2024-2025'!$F:$F,0),MATCH($A$1,'Curriculum 2024-2025'!$K:$K,0)))+IF($E15="Core",2,15)+$A15),IF(IF(_xlfn.IFNA(MATCH($A$1,'Curriculum 2024-2025'!$A:$A,0),0)&gt;0,1,IF(_xlfn.IFNA(MATCH($A$1,'Curriculum 2024-2025'!$F:$F,0),0)&gt;0,2,IF(_xlfn.IFNA(MATCH($A$1,'Curriculum 2024-2025'!$K:$K,0),0)&gt;0,3,0)))=3,INDEX('Curriculum 2024-2025'!$L:$L,_xlfn.IFNA(MATCH($A$1,'Curriculum 2024-2025'!$A:$A,0),_xlfn.IFNA(MATCH($A$1,'Curriculum 2024-2025'!$F:$F,0),MATCH($A$1,'Curriculum 2024-2025'!$K:$K,0)))+IF($E15="Core",2,15)+$A15),"")))</f>
        <v>Basics of Acoustic &amp; Aero-acoustics</v>
      </c>
      <c r="D15">
        <v>5</v>
      </c>
      <c r="E15" t="s">
        <v>237</v>
      </c>
    </row>
    <row r="16" spans="1:5" x14ac:dyDescent="0.25">
      <c r="A16">
        <v>3</v>
      </c>
      <c r="B16">
        <f>IF(IF(_xlfn.IFNA(MATCH($A$1,'Curriculum 2024-2025'!$A:$A,0),0)&gt;0,1,IF(_xlfn.IFNA(MATCH($A$1,'Curriculum 2024-2025'!$F:$F,0),0)&gt;0,2,IF(_xlfn.IFNA(MATCH($A$1,'Curriculum 2024-2025'!$K:$K,0),0)&gt;0,3,0)))=1,INDEX('Curriculum 2024-2025'!$A:$A,_xlfn.IFNA(MATCH($A$1,'Curriculum 2024-2025'!$A:$A,0),_xlfn.IFNA(MATCH($A$1,'Curriculum 2024-2025'!$F:$F,0),MATCH($A$1,'Curriculum 2024-2025'!$K:$K,0)))+IF($E16="Core",2,15)+$A16),IF(IF(_xlfn.IFNA(MATCH($A$1,'Curriculum 2024-2025'!$A:$A,0),0)&gt;0,1,IF(_xlfn.IFNA(MATCH($A$1,'Curriculum 2024-2025'!$F:$F,0),0)&gt;0,2,IF(_xlfn.IFNA(MATCH($A$1,'Curriculum 2024-2025'!$K:$K,0),0)&gt;0,3,0)))=2,INDEX('Curriculum 2024-2025'!$F:$F,_xlfn.IFNA(MATCH($A$1,'Curriculum 2024-2025'!$A:$A,0),_xlfn.IFNA(MATCH($A$1,'Curriculum 2024-2025'!$F:$F,0),MATCH($A$1,'Curriculum 2024-2025'!$K:$K,0)))+IF($E16="Core",2,15)+$A16),IF(IF(_xlfn.IFNA(MATCH($A$1,'Curriculum 2024-2025'!$A:$A,0),0)&gt;0,1,IF(_xlfn.IFNA(MATCH($A$1,'Curriculum 2024-2025'!$F:$F,0),0)&gt;0,2,IF(_xlfn.IFNA(MATCH($A$1,'Curriculum 2024-2025'!$K:$K,0),0)&gt;0,3,0)))=3,INDEX('Curriculum 2024-2025'!$K:$K,_xlfn.IFNA(MATCH($A$1,'Curriculum 2024-2025'!$A:$A,0),_xlfn.IFNA(MATCH($A$1,'Curriculum 2024-2025'!$F:$F,0),MATCH($A$1,'Curriculum 2024-2025'!$K:$K,0)))+IF($E16="Core",2,15)+$A16),"")))</f>
        <v>202000244</v>
      </c>
      <c r="C1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2024-2025'!$K:$K,0)))+IF($E16="Core",2,15)+$A16),IF(IF(_xlfn.IFNA(MATCH($A$1,'Curriculum 2024-2025'!$A:$A,0),0)&gt;0,1,IF(_xlfn.IFNA(MATCH($A$1,'Curriculum 2024-2025'!$F:$F,0),0)&gt;0,2,IF(_xlfn.IFNA(MATCH($A$1,'Curriculum 2023-2024'!$K:$K,0),0)&gt;0,3,0)))=2,INDEX('Curriculum 2024-2025'!$G:$G,_xlfn.IFNA(MATCH($A$1,'Curriculum 2024-2025'!$A:$A,0),_xlfn.IFNA(MATCH($A$1,'Curriculum 2024-2025'!$F:$F,0),MATCH($A$1,'Curriculum 2024-2025'!$K:$K,0)))+IF($E16="Core",2,15)+$A16),IF(IF(_xlfn.IFNA(MATCH($A$1,'Curriculum 2024-2025'!$A:$A,0),0)&gt;0,1,IF(_xlfn.IFNA(MATCH($A$1,'Curriculum 2024-2025'!$F:$F,0),0)&gt;0,2,IF(_xlfn.IFNA(MATCH($A$1,'Curriculum 2024-2025'!$K:$K,0),0)&gt;0,3,0)))=3,INDEX('Curriculum 2024-2025'!$L:$L,_xlfn.IFNA(MATCH($A$1,'Curriculum 2024-2025'!$A:$A,0),_xlfn.IFNA(MATCH($A$1,'Curriculum 2024-2025'!$F:$F,0),MATCH($A$1,'Curriculum 2024-2025'!$K:$K,0)))+IF($E16="Core",2,15)+$A16),"")))</f>
        <v>Aircraft &amp; Wind Turbine Aerodynamics</v>
      </c>
      <c r="D16">
        <v>5</v>
      </c>
      <c r="E16" t="s">
        <v>237</v>
      </c>
    </row>
    <row r="17" spans="1:5" x14ac:dyDescent="0.25">
      <c r="A17">
        <v>4</v>
      </c>
      <c r="B17">
        <f>IF(IF(_xlfn.IFNA(MATCH($A$1,'Curriculum 2024-2025'!$A:$A,0),0)&gt;0,1,IF(_xlfn.IFNA(MATCH($A$1,'Curriculum 2024-2025'!$F:$F,0),0)&gt;0,2,IF(_xlfn.IFNA(MATCH($A$1,'Curriculum 2024-2025'!$K:$K,0),0)&gt;0,3,0)))=1,INDEX('Curriculum 2024-2025'!$A:$A,_xlfn.IFNA(MATCH($A$1,'Curriculum 2024-2025'!$A:$A,0),_xlfn.IFNA(MATCH($A$1,'Curriculum 2024-2025'!$F:$F,0),MATCH($A$1,'Curriculum 2024-2025'!$K:$K,0)))+IF($E17="Core",2,15)+$A17),IF(IF(_xlfn.IFNA(MATCH($A$1,'Curriculum 2024-2025'!$A:$A,0),0)&gt;0,1,IF(_xlfn.IFNA(MATCH($A$1,'Curriculum 2024-2025'!$F:$F,0),0)&gt;0,2,IF(_xlfn.IFNA(MATCH($A$1,'Curriculum 2024-2025'!$K:$K,0),0)&gt;0,3,0)))=2,INDEX('Curriculum 2024-2025'!$F:$F,_xlfn.IFNA(MATCH($A$1,'Curriculum 2024-2025'!$A:$A,0),_xlfn.IFNA(MATCH($A$1,'Curriculum 2024-2025'!$F:$F,0),MATCH($A$1,'Curriculum 2024-2025'!$K:$K,0)))+IF($E17="Core",2,15)+$A17),IF(IF(_xlfn.IFNA(MATCH($A$1,'Curriculum 2024-2025'!$A:$A,0),0)&gt;0,1,IF(_xlfn.IFNA(MATCH($A$1,'Curriculum 2024-2025'!$F:$F,0),0)&gt;0,2,IF(_xlfn.IFNA(MATCH($A$1,'Curriculum 2024-2025'!$K:$K,0),0)&gt;0,3,0)))=3,INDEX('Curriculum 2024-2025'!$K:$K,_xlfn.IFNA(MATCH($A$1,'Curriculum 2024-2025'!$A:$A,0),_xlfn.IFNA(MATCH($A$1,'Curriculum 2024-2025'!$F:$F,0),MATCH($A$1,'Curriculum 2024-2025'!$K:$K,0)))+IF($E17="Core",2,15)+$A17),"")))</f>
        <v>202001436</v>
      </c>
      <c r="C1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2024-2025'!$K:$K,0)))+IF($E17="Core",2,15)+$A17),IF(IF(_xlfn.IFNA(MATCH($A$1,'Curriculum 2024-2025'!$A:$A,0),0)&gt;0,1,IF(_xlfn.IFNA(MATCH($A$1,'Curriculum 2024-2025'!$F:$F,0),0)&gt;0,2,IF(_xlfn.IFNA(MATCH($A$1,'Curriculum 2023-2024'!$K:$K,0),0)&gt;0,3,0)))=2,INDEX('Curriculum 2024-2025'!$G:$G,_xlfn.IFNA(MATCH($A$1,'Curriculum 2024-2025'!$A:$A,0),_xlfn.IFNA(MATCH($A$1,'Curriculum 2024-2025'!$F:$F,0),MATCH($A$1,'Curriculum 2024-2025'!$K:$K,0)))+IF($E17="Core",2,15)+$A17),IF(IF(_xlfn.IFNA(MATCH($A$1,'Curriculum 2024-2025'!$A:$A,0),0)&gt;0,1,IF(_xlfn.IFNA(MATCH($A$1,'Curriculum 2024-2025'!$F:$F,0),0)&gt;0,2,IF(_xlfn.IFNA(MATCH($A$1,'Curriculum 2024-2025'!$K:$K,0),0)&gt;0,3,0)))=3,INDEX('Curriculum 2024-2025'!$L:$L,_xlfn.IFNA(MATCH($A$1,'Curriculum 2024-2025'!$A:$A,0),_xlfn.IFNA(MATCH($A$1,'Curriculum 2024-2025'!$F:$F,0),MATCH($A$1,'Curriculum 2024-2025'!$K:$K,0)))+IF($E17="Core",2,15)+$A17),"")))</f>
        <v>Biofluid Dynamics</v>
      </c>
      <c r="D17">
        <v>5</v>
      </c>
      <c r="E17" t="s">
        <v>237</v>
      </c>
    </row>
    <row r="18" spans="1:5" x14ac:dyDescent="0.25">
      <c r="A18">
        <v>5</v>
      </c>
      <c r="B18">
        <f>IF(IF(_xlfn.IFNA(MATCH($A$1,'Curriculum 2024-2025'!$A:$A,0),0)&gt;0,1,IF(_xlfn.IFNA(MATCH($A$1,'Curriculum 2024-2025'!$F:$F,0),0)&gt;0,2,IF(_xlfn.IFNA(MATCH($A$1,'Curriculum 2024-2025'!$K:$K,0),0)&gt;0,3,0)))=1,INDEX('Curriculum 2024-2025'!$A:$A,_xlfn.IFNA(MATCH($A$1,'Curriculum 2024-2025'!$A:$A,0),_xlfn.IFNA(MATCH($A$1,'Curriculum 2024-2025'!$F:$F,0),MATCH($A$1,'Curriculum 2024-2025'!$K:$K,0)))+IF($E18="Core",2,15)+$A18),IF(IF(_xlfn.IFNA(MATCH($A$1,'Curriculum 2024-2025'!$A:$A,0),0)&gt;0,1,IF(_xlfn.IFNA(MATCH($A$1,'Curriculum 2024-2025'!$F:$F,0),0)&gt;0,2,IF(_xlfn.IFNA(MATCH($A$1,'Curriculum 2024-2025'!$K:$K,0),0)&gt;0,3,0)))=2,INDEX('Curriculum 2024-2025'!$F:$F,_xlfn.IFNA(MATCH($A$1,'Curriculum 2024-2025'!$A:$A,0),_xlfn.IFNA(MATCH($A$1,'Curriculum 2024-2025'!$F:$F,0),MATCH($A$1,'Curriculum 2024-2025'!$K:$K,0)))+IF($E18="Core",2,15)+$A18),IF(IF(_xlfn.IFNA(MATCH($A$1,'Curriculum 2024-2025'!$A:$A,0),0)&gt;0,1,IF(_xlfn.IFNA(MATCH($A$1,'Curriculum 2024-2025'!$F:$F,0),0)&gt;0,2,IF(_xlfn.IFNA(MATCH($A$1,'Curriculum 2024-2025'!$K:$K,0),0)&gt;0,3,0)))=3,INDEX('Curriculum 2024-2025'!$K:$K,_xlfn.IFNA(MATCH($A$1,'Curriculum 2024-2025'!$A:$A,0),_xlfn.IFNA(MATCH($A$1,'Curriculum 2024-2025'!$F:$F,0),MATCH($A$1,'Curriculum 2024-2025'!$K:$K,0)))+IF($E18="Core",2,15)+$A18),"")))</f>
        <v>191121700</v>
      </c>
      <c r="C1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2024-2025'!$K:$K,0)))+IF($E18="Core",2,15)+$A18),IF(IF(_xlfn.IFNA(MATCH($A$1,'Curriculum 2024-2025'!$A:$A,0),0)&gt;0,1,IF(_xlfn.IFNA(MATCH($A$1,'Curriculum 2024-2025'!$F:$F,0),0)&gt;0,2,IF(_xlfn.IFNA(MATCH($A$1,'Curriculum 2023-2024'!$K:$K,0),0)&gt;0,3,0)))=2,INDEX('Curriculum 2024-2025'!$G:$G,_xlfn.IFNA(MATCH($A$1,'Curriculum 2024-2025'!$A:$A,0),_xlfn.IFNA(MATCH($A$1,'Curriculum 2024-2025'!$F:$F,0),MATCH($A$1,'Curriculum 2024-2025'!$K:$K,0)))+IF($E18="Core",2,15)+$A18),IF(IF(_xlfn.IFNA(MATCH($A$1,'Curriculum 2024-2025'!$A:$A,0),0)&gt;0,1,IF(_xlfn.IFNA(MATCH($A$1,'Curriculum 2024-2025'!$F:$F,0),0)&gt;0,2,IF(_xlfn.IFNA(MATCH($A$1,'Curriculum 2024-2025'!$K:$K,0),0)&gt;0,3,0)))=3,INDEX('Curriculum 2024-2025'!$L:$L,_xlfn.IFNA(MATCH($A$1,'Curriculum 2024-2025'!$A:$A,0),_xlfn.IFNA(MATCH($A$1,'Curriculum 2024-2025'!$F:$F,0),MATCH($A$1,'Curriculum 2024-2025'!$K:$K,0)))+IF($E18="Core",2,15)+$A18),"")))</f>
        <v>Composites Forming</v>
      </c>
      <c r="D18">
        <v>5</v>
      </c>
      <c r="E18" t="s">
        <v>237</v>
      </c>
    </row>
    <row r="19" spans="1:5" x14ac:dyDescent="0.25">
      <c r="A19">
        <v>6</v>
      </c>
      <c r="B19">
        <f>IF(IF(_xlfn.IFNA(MATCH($A$1,'Curriculum 2024-2025'!$A:$A,0),0)&gt;0,1,IF(_xlfn.IFNA(MATCH($A$1,'Curriculum 2024-2025'!$F:$F,0),0)&gt;0,2,IF(_xlfn.IFNA(MATCH($A$1,'Curriculum 2024-2025'!$K:$K,0),0)&gt;0,3,0)))=1,INDEX('Curriculum 2024-2025'!$A:$A,_xlfn.IFNA(MATCH($A$1,'Curriculum 2024-2025'!$A:$A,0),_xlfn.IFNA(MATCH($A$1,'Curriculum 2024-2025'!$F:$F,0),MATCH($A$1,'Curriculum 2024-2025'!$K:$K,0)))+IF($E19="Core",2,15)+$A19),IF(IF(_xlfn.IFNA(MATCH($A$1,'Curriculum 2024-2025'!$A:$A,0),0)&gt;0,1,IF(_xlfn.IFNA(MATCH($A$1,'Curriculum 2024-2025'!$F:$F,0),0)&gt;0,2,IF(_xlfn.IFNA(MATCH($A$1,'Curriculum 2024-2025'!$K:$K,0),0)&gt;0,3,0)))=2,INDEX('Curriculum 2024-2025'!$F:$F,_xlfn.IFNA(MATCH($A$1,'Curriculum 2024-2025'!$A:$A,0),_xlfn.IFNA(MATCH($A$1,'Curriculum 2024-2025'!$F:$F,0),MATCH($A$1,'Curriculum 2024-2025'!$K:$K,0)))+IF($E19="Core",2,15)+$A19),IF(IF(_xlfn.IFNA(MATCH($A$1,'Curriculum 2024-2025'!$A:$A,0),0)&gt;0,1,IF(_xlfn.IFNA(MATCH($A$1,'Curriculum 2024-2025'!$F:$F,0),0)&gt;0,2,IF(_xlfn.IFNA(MATCH($A$1,'Curriculum 2024-2025'!$K:$K,0),0)&gt;0,3,0)))=3,INDEX('Curriculum 2024-2025'!$K:$K,_xlfn.IFNA(MATCH($A$1,'Curriculum 2024-2025'!$A:$A,0),_xlfn.IFNA(MATCH($A$1,'Curriculum 2024-2025'!$F:$F,0),MATCH($A$1,'Curriculum 2024-2025'!$K:$K,0)))+IF($E19="Core",2,15)+$A19),"")))</f>
        <v>202200127</v>
      </c>
      <c r="C1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2024-2025'!$K:$K,0)))+IF($E19="Core",2,15)+$A19),IF(IF(_xlfn.IFNA(MATCH($A$1,'Curriculum 2024-2025'!$A:$A,0),0)&gt;0,1,IF(_xlfn.IFNA(MATCH($A$1,'Curriculum 2024-2025'!$F:$F,0),0)&gt;0,2,IF(_xlfn.IFNA(MATCH($A$1,'Curriculum 2023-2024'!$K:$K,0),0)&gt;0,3,0)))=2,INDEX('Curriculum 2024-2025'!$G:$G,_xlfn.IFNA(MATCH($A$1,'Curriculum 2024-2025'!$A:$A,0),_xlfn.IFNA(MATCH($A$1,'Curriculum 2024-2025'!$F:$F,0),MATCH($A$1,'Curriculum 2024-2025'!$K:$K,0)))+IF($E19="Core",2,15)+$A19),IF(IF(_xlfn.IFNA(MATCH($A$1,'Curriculum 2024-2025'!$A:$A,0),0)&gt;0,1,IF(_xlfn.IFNA(MATCH($A$1,'Curriculum 2024-2025'!$F:$F,0),0)&gt;0,2,IF(_xlfn.IFNA(MATCH($A$1,'Curriculum 2024-2025'!$K:$K,0),0)&gt;0,3,0)))=3,INDEX('Curriculum 2024-2025'!$L:$L,_xlfn.IFNA(MATCH($A$1,'Curriculum 2024-2025'!$A:$A,0),_xlfn.IFNA(MATCH($A$1,'Curriculum 2024-2025'!$F:$F,0),MATCH($A$1,'Curriculum 2024-2025'!$K:$K,0)))+IF($E19="Core",2,15)+$A19),"")))</f>
        <v>Computational Optimization</v>
      </c>
      <c r="D19">
        <v>5</v>
      </c>
      <c r="E19" t="s">
        <v>237</v>
      </c>
    </row>
    <row r="20" spans="1:5" x14ac:dyDescent="0.25">
      <c r="A20">
        <v>7</v>
      </c>
      <c r="B20">
        <f>IF(IF(_xlfn.IFNA(MATCH($A$1,'Curriculum 2024-2025'!$A:$A,0),0)&gt;0,1,IF(_xlfn.IFNA(MATCH($A$1,'Curriculum 2024-2025'!$F:$F,0),0)&gt;0,2,IF(_xlfn.IFNA(MATCH($A$1,'Curriculum 2024-2025'!$K:$K,0),0)&gt;0,3,0)))=1,INDEX('Curriculum 2024-2025'!$A:$A,_xlfn.IFNA(MATCH($A$1,'Curriculum 2024-2025'!$A:$A,0),_xlfn.IFNA(MATCH($A$1,'Curriculum 2024-2025'!$F:$F,0),MATCH($A$1,'Curriculum 2024-2025'!$K:$K,0)))+IF($E20="Core",2,15)+$A20),IF(IF(_xlfn.IFNA(MATCH($A$1,'Curriculum 2024-2025'!$A:$A,0),0)&gt;0,1,IF(_xlfn.IFNA(MATCH($A$1,'Curriculum 2024-2025'!$F:$F,0),0)&gt;0,2,IF(_xlfn.IFNA(MATCH($A$1,'Curriculum 2024-2025'!$K:$K,0),0)&gt;0,3,0)))=2,INDEX('Curriculum 2024-2025'!$F:$F,_xlfn.IFNA(MATCH($A$1,'Curriculum 2024-2025'!$A:$A,0),_xlfn.IFNA(MATCH($A$1,'Curriculum 2024-2025'!$F:$F,0),MATCH($A$1,'Curriculum 2024-2025'!$K:$K,0)))+IF($E20="Core",2,15)+$A20),IF(IF(_xlfn.IFNA(MATCH($A$1,'Curriculum 2024-2025'!$A:$A,0),0)&gt;0,1,IF(_xlfn.IFNA(MATCH($A$1,'Curriculum 2024-2025'!$F:$F,0),0)&gt;0,2,IF(_xlfn.IFNA(MATCH($A$1,'Curriculum 2024-2025'!$K:$K,0),0)&gt;0,3,0)))=3,INDEX('Curriculum 2024-2025'!$K:$K,_xlfn.IFNA(MATCH($A$1,'Curriculum 2024-2025'!$A:$A,0),_xlfn.IFNA(MATCH($A$1,'Curriculum 2024-2025'!$F:$F,0),MATCH($A$1,'Curriculum 2024-2025'!$K:$K,0)))+IF($E20="Core",2,15)+$A20),"")))</f>
        <v>201500235</v>
      </c>
      <c r="C2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2024-2025'!$K:$K,0)))+IF($E20="Core",2,15)+$A20),IF(IF(_xlfn.IFNA(MATCH($A$1,'Curriculum 2024-2025'!$A:$A,0),0)&gt;0,1,IF(_xlfn.IFNA(MATCH($A$1,'Curriculum 2024-2025'!$F:$F,0),0)&gt;0,2,IF(_xlfn.IFNA(MATCH($A$1,'Curriculum 2023-2024'!$K:$K,0),0)&gt;0,3,0)))=2,INDEX('Curriculum 2024-2025'!$G:$G,_xlfn.IFNA(MATCH($A$1,'Curriculum 2024-2025'!$A:$A,0),_xlfn.IFNA(MATCH($A$1,'Curriculum 2024-2025'!$F:$F,0),MATCH($A$1,'Curriculum 2024-2025'!$K:$K,0)))+IF($E20="Core",2,15)+$A20),IF(IF(_xlfn.IFNA(MATCH($A$1,'Curriculum 2024-2025'!$A:$A,0),0)&gt;0,1,IF(_xlfn.IFNA(MATCH($A$1,'Curriculum 2024-2025'!$F:$F,0),0)&gt;0,2,IF(_xlfn.IFNA(MATCH($A$1,'Curriculum 2024-2025'!$K:$K,0),0)&gt;0,3,0)))=3,INDEX('Curriculum 2024-2025'!$L:$L,_xlfn.IFNA(MATCH($A$1,'Curriculum 2024-2025'!$A:$A,0),_xlfn.IFNA(MATCH($A$1,'Curriculum 2024-2025'!$F:$F,0),MATCH($A$1,'Curriculum 2024-2025'!$K:$K,0)))+IF($E20="Core",2,15)+$A20),"")))</f>
        <v>Design for Maintenance Operations</v>
      </c>
      <c r="D20">
        <v>5</v>
      </c>
      <c r="E20" t="s">
        <v>237</v>
      </c>
    </row>
    <row r="21" spans="1:5" x14ac:dyDescent="0.25">
      <c r="A21">
        <v>8</v>
      </c>
      <c r="B21">
        <f>IF(IF(_xlfn.IFNA(MATCH($A$1,'Curriculum 2024-2025'!$A:$A,0),0)&gt;0,1,IF(_xlfn.IFNA(MATCH($A$1,'Curriculum 2024-2025'!$F:$F,0),0)&gt;0,2,IF(_xlfn.IFNA(MATCH($A$1,'Curriculum 2024-2025'!$K:$K,0),0)&gt;0,3,0)))=1,INDEX('Curriculum 2024-2025'!$A:$A,_xlfn.IFNA(MATCH($A$1,'Curriculum 2024-2025'!$A:$A,0),_xlfn.IFNA(MATCH($A$1,'Curriculum 2024-2025'!$F:$F,0),MATCH($A$1,'Curriculum 2024-2025'!$K:$K,0)))+IF($E21="Core",2,15)+$A21),IF(IF(_xlfn.IFNA(MATCH($A$1,'Curriculum 2024-2025'!$A:$A,0),0)&gt;0,1,IF(_xlfn.IFNA(MATCH($A$1,'Curriculum 2024-2025'!$F:$F,0),0)&gt;0,2,IF(_xlfn.IFNA(MATCH($A$1,'Curriculum 2024-2025'!$K:$K,0),0)&gt;0,3,0)))=2,INDEX('Curriculum 2024-2025'!$F:$F,_xlfn.IFNA(MATCH($A$1,'Curriculum 2024-2025'!$A:$A,0),_xlfn.IFNA(MATCH($A$1,'Curriculum 2024-2025'!$F:$F,0),MATCH($A$1,'Curriculum 2024-2025'!$K:$K,0)))+IF($E21="Core",2,15)+$A21),IF(IF(_xlfn.IFNA(MATCH($A$1,'Curriculum 2024-2025'!$A:$A,0),0)&gt;0,1,IF(_xlfn.IFNA(MATCH($A$1,'Curriculum 2024-2025'!$F:$F,0),0)&gt;0,2,IF(_xlfn.IFNA(MATCH($A$1,'Curriculum 2024-2025'!$K:$K,0),0)&gt;0,3,0)))=3,INDEX('Curriculum 2024-2025'!$K:$K,_xlfn.IFNA(MATCH($A$1,'Curriculum 2024-2025'!$A:$A,0),_xlfn.IFNA(MATCH($A$1,'Curriculum 2024-2025'!$F:$F,0),MATCH($A$1,'Curriculum 2024-2025'!$K:$K,0)))+IF($E21="Core",2,15)+$A21),"")))</f>
        <v>201700023</v>
      </c>
      <c r="C2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2024-2025'!$K:$K,0)))+IF($E21="Core",2,15)+$A21),IF(IF(_xlfn.IFNA(MATCH($A$1,'Curriculum 2024-2025'!$A:$A,0),0)&gt;0,1,IF(_xlfn.IFNA(MATCH($A$1,'Curriculum 2024-2025'!$F:$F,0),0)&gt;0,2,IF(_xlfn.IFNA(MATCH($A$1,'Curriculum 2023-2024'!$K:$K,0),0)&gt;0,3,0)))=2,INDEX('Curriculum 2024-2025'!$G:$G,_xlfn.IFNA(MATCH($A$1,'Curriculum 2024-2025'!$A:$A,0),_xlfn.IFNA(MATCH($A$1,'Curriculum 2024-2025'!$F:$F,0),MATCH($A$1,'Curriculum 2024-2025'!$K:$K,0)))+IF($E21="Core",2,15)+$A21),IF(IF(_xlfn.IFNA(MATCH($A$1,'Curriculum 2024-2025'!$A:$A,0),0)&gt;0,1,IF(_xlfn.IFNA(MATCH($A$1,'Curriculum 2024-2025'!$F:$F,0),0)&gt;0,2,IF(_xlfn.IFNA(MATCH($A$1,'Curriculum 2024-2025'!$K:$K,0),0)&gt;0,3,0)))=3,INDEX('Curriculum 2024-2025'!$L:$L,_xlfn.IFNA(MATCH($A$1,'Curriculum 2024-2025'!$A:$A,0),_xlfn.IFNA(MATCH($A$1,'Curriculum 2024-2025'!$F:$F,0),MATCH($A$1,'Curriculum 2024-2025'!$K:$K,0)))+IF($E21="Core",2,15)+$A21),"")))</f>
        <v>Energy from Biomass</v>
      </c>
      <c r="D21">
        <v>5</v>
      </c>
      <c r="E21" t="s">
        <v>237</v>
      </c>
    </row>
    <row r="22" spans="1:5" x14ac:dyDescent="0.25">
      <c r="A22">
        <v>9</v>
      </c>
      <c r="B22">
        <f>IF(IF(_xlfn.IFNA(MATCH($A$1,'Curriculum 2024-2025'!$A:$A,0),0)&gt;0,1,IF(_xlfn.IFNA(MATCH($A$1,'Curriculum 2024-2025'!$F:$F,0),0)&gt;0,2,IF(_xlfn.IFNA(MATCH($A$1,'Curriculum 2024-2025'!$K:$K,0),0)&gt;0,3,0)))=1,INDEX('Curriculum 2024-2025'!$A:$A,_xlfn.IFNA(MATCH($A$1,'Curriculum 2024-2025'!$A:$A,0),_xlfn.IFNA(MATCH($A$1,'Curriculum 2024-2025'!$F:$F,0),MATCH($A$1,'Curriculum 2024-2025'!$K:$K,0)))+IF($E22="Core",2,15)+$A22),IF(IF(_xlfn.IFNA(MATCH($A$1,'Curriculum 2024-2025'!$A:$A,0),0)&gt;0,1,IF(_xlfn.IFNA(MATCH($A$1,'Curriculum 2024-2025'!$F:$F,0),0)&gt;0,2,IF(_xlfn.IFNA(MATCH($A$1,'Curriculum 2024-2025'!$K:$K,0),0)&gt;0,3,0)))=2,INDEX('Curriculum 2024-2025'!$F:$F,_xlfn.IFNA(MATCH($A$1,'Curriculum 2024-2025'!$A:$A,0),_xlfn.IFNA(MATCH($A$1,'Curriculum 2024-2025'!$F:$F,0),MATCH($A$1,'Curriculum 2024-2025'!$K:$K,0)))+IF($E22="Core",2,15)+$A22),IF(IF(_xlfn.IFNA(MATCH($A$1,'Curriculum 2024-2025'!$A:$A,0),0)&gt;0,1,IF(_xlfn.IFNA(MATCH($A$1,'Curriculum 2024-2025'!$F:$F,0),0)&gt;0,2,IF(_xlfn.IFNA(MATCH($A$1,'Curriculum 2024-2025'!$K:$K,0),0)&gt;0,3,0)))=3,INDEX('Curriculum 2024-2025'!$K:$K,_xlfn.IFNA(MATCH($A$1,'Curriculum 2024-2025'!$A:$A,0),_xlfn.IFNA(MATCH($A$1,'Curriculum 2024-2025'!$F:$F,0),MATCH($A$1,'Curriculum 2024-2025'!$K:$K,0)))+IF($E22="Core",2,15)+$A22),"")))</f>
        <v>201600252</v>
      </c>
      <c r="C2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2024-2025'!$K:$K,0)))+IF($E22="Core",2,15)+$A22),IF(IF(_xlfn.IFNA(MATCH($A$1,'Curriculum 2024-2025'!$A:$A,0),0)&gt;0,1,IF(_xlfn.IFNA(MATCH($A$1,'Curriculum 2024-2025'!$F:$F,0),0)&gt;0,2,IF(_xlfn.IFNA(MATCH($A$1,'Curriculum 2023-2024'!$K:$K,0),0)&gt;0,3,0)))=2,INDEX('Curriculum 2024-2025'!$G:$G,_xlfn.IFNA(MATCH($A$1,'Curriculum 2024-2025'!$A:$A,0),_xlfn.IFNA(MATCH($A$1,'Curriculum 2024-2025'!$F:$F,0),MATCH($A$1,'Curriculum 2024-2025'!$K:$K,0)))+IF($E22="Core",2,15)+$A22),IF(IF(_xlfn.IFNA(MATCH($A$1,'Curriculum 2024-2025'!$A:$A,0),0)&gt;0,1,IF(_xlfn.IFNA(MATCH($A$1,'Curriculum 2024-2025'!$F:$F,0),0)&gt;0,2,IF(_xlfn.IFNA(MATCH($A$1,'Curriculum 2024-2025'!$K:$K,0),0)&gt;0,3,0)))=3,INDEX('Curriculum 2024-2025'!$L:$L,_xlfn.IFNA(MATCH($A$1,'Curriculum 2024-2025'!$A:$A,0),_xlfn.IFNA(MATCH($A$1,'Curriculum 2024-2025'!$F:$F,0),MATCH($A$1,'Curriculum 2024-2025'!$K:$K,0)))+IF($E22="Core",2,15)+$A22),"")))</f>
        <v>Energy Storage</v>
      </c>
      <c r="D22">
        <v>5</v>
      </c>
      <c r="E22" t="s">
        <v>237</v>
      </c>
    </row>
    <row r="23" spans="1:5" x14ac:dyDescent="0.25">
      <c r="A23">
        <v>10</v>
      </c>
      <c r="B23">
        <f>IF(IF(_xlfn.IFNA(MATCH($A$1,'Curriculum 2024-2025'!$A:$A,0),0)&gt;0,1,IF(_xlfn.IFNA(MATCH($A$1,'Curriculum 2024-2025'!$F:$F,0),0)&gt;0,2,IF(_xlfn.IFNA(MATCH($A$1,'Curriculum 2024-2025'!$K:$K,0),0)&gt;0,3,0)))=1,INDEX('Curriculum 2024-2025'!$A:$A,_xlfn.IFNA(MATCH($A$1,'Curriculum 2024-2025'!$A:$A,0),_xlfn.IFNA(MATCH($A$1,'Curriculum 2024-2025'!$F:$F,0),MATCH($A$1,'Curriculum 2024-2025'!$K:$K,0)))+IF($E23="Core",2,15)+$A23),IF(IF(_xlfn.IFNA(MATCH($A$1,'Curriculum 2024-2025'!$A:$A,0),0)&gt;0,1,IF(_xlfn.IFNA(MATCH($A$1,'Curriculum 2024-2025'!$F:$F,0),0)&gt;0,2,IF(_xlfn.IFNA(MATCH($A$1,'Curriculum 2024-2025'!$K:$K,0),0)&gt;0,3,0)))=2,INDEX('Curriculum 2024-2025'!$F:$F,_xlfn.IFNA(MATCH($A$1,'Curriculum 2024-2025'!$A:$A,0),_xlfn.IFNA(MATCH($A$1,'Curriculum 2024-2025'!$F:$F,0),MATCH($A$1,'Curriculum 2024-2025'!$K:$K,0)))+IF($E23="Core",2,15)+$A23),IF(IF(_xlfn.IFNA(MATCH($A$1,'Curriculum 2024-2025'!$A:$A,0),0)&gt;0,1,IF(_xlfn.IFNA(MATCH($A$1,'Curriculum 2024-2025'!$F:$F,0),0)&gt;0,2,IF(_xlfn.IFNA(MATCH($A$1,'Curriculum 2024-2025'!$K:$K,0),0)&gt;0,3,0)))=3,INDEX('Curriculum 2024-2025'!$K:$K,_xlfn.IFNA(MATCH($A$1,'Curriculum 2024-2025'!$A:$A,0),_xlfn.IFNA(MATCH($A$1,'Curriculum 2024-2025'!$F:$F,0),MATCH($A$1,'Curriculum 2024-2025'!$K:$K,0)))+IF($E23="Core",2,15)+$A23),"")))</f>
        <v>191157750</v>
      </c>
      <c r="C2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2024-2025'!$K:$K,0)))+IF($E23="Core",2,15)+$A23),IF(IF(_xlfn.IFNA(MATCH($A$1,'Curriculum 2024-2025'!$A:$A,0),0)&gt;0,1,IF(_xlfn.IFNA(MATCH($A$1,'Curriculum 2024-2025'!$F:$F,0),0)&gt;0,2,IF(_xlfn.IFNA(MATCH($A$1,'Curriculum 2023-2024'!$K:$K,0),0)&gt;0,3,0)))=2,INDEX('Curriculum 2024-2025'!$G:$G,_xlfn.IFNA(MATCH($A$1,'Curriculum 2024-2025'!$A:$A,0),_xlfn.IFNA(MATCH($A$1,'Curriculum 2024-2025'!$F:$F,0),MATCH($A$1,'Curriculum 2024-2025'!$K:$K,0)))+IF($E23="Core",2,15)+$A23),IF(IF(_xlfn.IFNA(MATCH($A$1,'Curriculum 2024-2025'!$A:$A,0),0)&gt;0,1,IF(_xlfn.IFNA(MATCH($A$1,'Curriculum 2024-2025'!$F:$F,0),0)&gt;0,2,IF(_xlfn.IFNA(MATCH($A$1,'Curriculum 2024-2025'!$K:$K,0),0)&gt;0,3,0)))=3,INDEX('Curriculum 2024-2025'!$L:$L,_xlfn.IFNA(MATCH($A$1,'Curriculum 2024-2025'!$A:$A,0),_xlfn.IFNA(MATCH($A$1,'Curriculum 2024-2025'!$F:$F,0),MATCH($A$1,'Curriculum 2024-2025'!$K:$K,0)))+IF($E23="Core",2,15)+$A23),"")))</f>
        <v>Engineering Acoustics</v>
      </c>
      <c r="D23">
        <v>5</v>
      </c>
      <c r="E23" t="s">
        <v>237</v>
      </c>
    </row>
    <row r="24" spans="1:5" x14ac:dyDescent="0.25">
      <c r="A24">
        <v>11</v>
      </c>
      <c r="B24">
        <f>IF(IF(_xlfn.IFNA(MATCH($A$1,'Curriculum 2024-2025'!$A:$A,0),0)&gt;0,1,IF(_xlfn.IFNA(MATCH($A$1,'Curriculum 2024-2025'!$F:$F,0),0)&gt;0,2,IF(_xlfn.IFNA(MATCH($A$1,'Curriculum 2024-2025'!$K:$K,0),0)&gt;0,3,0)))=1,INDEX('Curriculum 2024-2025'!$A:$A,_xlfn.IFNA(MATCH($A$1,'Curriculum 2024-2025'!$A:$A,0),_xlfn.IFNA(MATCH($A$1,'Curriculum 2024-2025'!$F:$F,0),MATCH($A$1,'Curriculum 2024-2025'!$K:$K,0)))+IF($E24="Core",2,15)+$A24),IF(IF(_xlfn.IFNA(MATCH($A$1,'Curriculum 2024-2025'!$A:$A,0),0)&gt;0,1,IF(_xlfn.IFNA(MATCH($A$1,'Curriculum 2024-2025'!$F:$F,0),0)&gt;0,2,IF(_xlfn.IFNA(MATCH($A$1,'Curriculum 2024-2025'!$K:$K,0),0)&gt;0,3,0)))=2,INDEX('Curriculum 2024-2025'!$F:$F,_xlfn.IFNA(MATCH($A$1,'Curriculum 2024-2025'!$A:$A,0),_xlfn.IFNA(MATCH($A$1,'Curriculum 2024-2025'!$F:$F,0),MATCH($A$1,'Curriculum 2024-2025'!$K:$K,0)))+IF($E24="Core",2,15)+$A24),IF(IF(_xlfn.IFNA(MATCH($A$1,'Curriculum 2024-2025'!$A:$A,0),0)&gt;0,1,IF(_xlfn.IFNA(MATCH($A$1,'Curriculum 2024-2025'!$F:$F,0),0)&gt;0,2,IF(_xlfn.IFNA(MATCH($A$1,'Curriculum 2024-2025'!$K:$K,0),0)&gt;0,3,0)))=3,INDEX('Curriculum 2024-2025'!$K:$K,_xlfn.IFNA(MATCH($A$1,'Curriculum 2024-2025'!$A:$A,0),_xlfn.IFNA(MATCH($A$1,'Curriculum 2024-2025'!$F:$F,0),MATCH($A$1,'Curriculum 2024-2025'!$K:$K,0)))+IF($E24="Core",2,15)+$A24),"")))</f>
        <v>202000245</v>
      </c>
      <c r="C2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2024-2025'!$K:$K,0)))+IF($E24="Core",2,15)+$A24),IF(IF(_xlfn.IFNA(MATCH($A$1,'Curriculum 2024-2025'!$A:$A,0),0)&gt;0,1,IF(_xlfn.IFNA(MATCH($A$1,'Curriculum 2024-2025'!$F:$F,0),0)&gt;0,2,IF(_xlfn.IFNA(MATCH($A$1,'Curriculum 2023-2024'!$K:$K,0),0)&gt;0,3,0)))=2,INDEX('Curriculum 2024-2025'!$G:$G,_xlfn.IFNA(MATCH($A$1,'Curriculum 2024-2025'!$A:$A,0),_xlfn.IFNA(MATCH($A$1,'Curriculum 2024-2025'!$F:$F,0),MATCH($A$1,'Curriculum 2024-2025'!$K:$K,0)))+IF($E24="Core",2,15)+$A24),IF(IF(_xlfn.IFNA(MATCH($A$1,'Curriculum 2024-2025'!$A:$A,0),0)&gt;0,1,IF(_xlfn.IFNA(MATCH($A$1,'Curriculum 2024-2025'!$F:$F,0),0)&gt;0,2,IF(_xlfn.IFNA(MATCH($A$1,'Curriculum 2024-2025'!$K:$K,0),0)&gt;0,3,0)))=3,INDEX('Curriculum 2024-2025'!$L:$L,_xlfn.IFNA(MATCH($A$1,'Curriculum 2024-2025'!$A:$A,0),_xlfn.IFNA(MATCH($A$1,'Curriculum 2024-2025'!$F:$F,0),MATCH($A$1,'Curriculum 2024-2025'!$K:$K,0)))+IF($E24="Core",2,15)+$A24),"")))</f>
        <v>Experimental methods in Fluid and Thermal Engineering</v>
      </c>
      <c r="D24">
        <v>5</v>
      </c>
      <c r="E24" t="s">
        <v>237</v>
      </c>
    </row>
    <row r="25" spans="1:5" x14ac:dyDescent="0.25">
      <c r="A25">
        <v>12</v>
      </c>
      <c r="B25">
        <f>IF(IF(_xlfn.IFNA(MATCH($A$1,'Curriculum 2024-2025'!$A:$A,0),0)&gt;0,1,IF(_xlfn.IFNA(MATCH($A$1,'Curriculum 2024-2025'!$F:$F,0),0)&gt;0,2,IF(_xlfn.IFNA(MATCH($A$1,'Curriculum 2024-2025'!$K:$K,0),0)&gt;0,3,0)))=1,INDEX('Curriculum 2024-2025'!$A:$A,_xlfn.IFNA(MATCH($A$1,'Curriculum 2024-2025'!$A:$A,0),_xlfn.IFNA(MATCH($A$1,'Curriculum 2024-2025'!$F:$F,0),MATCH($A$1,'Curriculum 2024-2025'!$K:$K,0)))+IF($E25="Core",2,15)+$A25),IF(IF(_xlfn.IFNA(MATCH($A$1,'Curriculum 2024-2025'!$A:$A,0),0)&gt;0,1,IF(_xlfn.IFNA(MATCH($A$1,'Curriculum 2024-2025'!$F:$F,0),0)&gt;0,2,IF(_xlfn.IFNA(MATCH($A$1,'Curriculum 2024-2025'!$K:$K,0),0)&gt;0,3,0)))=2,INDEX('Curriculum 2024-2025'!$F:$F,_xlfn.IFNA(MATCH($A$1,'Curriculum 2024-2025'!$A:$A,0),_xlfn.IFNA(MATCH($A$1,'Curriculum 2024-2025'!$F:$F,0),MATCH($A$1,'Curriculum 2024-2025'!$K:$K,0)))+IF($E25="Core",2,15)+$A25),IF(IF(_xlfn.IFNA(MATCH($A$1,'Curriculum 2024-2025'!$A:$A,0),0)&gt;0,1,IF(_xlfn.IFNA(MATCH($A$1,'Curriculum 2024-2025'!$F:$F,0),0)&gt;0,2,IF(_xlfn.IFNA(MATCH($A$1,'Curriculum 2024-2025'!$K:$K,0),0)&gt;0,3,0)))=3,INDEX('Curriculum 2024-2025'!$K:$K,_xlfn.IFNA(MATCH($A$1,'Curriculum 2024-2025'!$A:$A,0),_xlfn.IFNA(MATCH($A$1,'Curriculum 2024-2025'!$F:$F,0),MATCH($A$1,'Curriculum 2024-2025'!$K:$K,0)))+IF($E25="Core",2,15)+$A25),"")))</f>
        <v>191154340</v>
      </c>
      <c r="C2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2024-2025'!$K:$K,0)))+IF($E25="Core",2,15)+$A25),IF(IF(_xlfn.IFNA(MATCH($A$1,'Curriculum 2024-2025'!$A:$A,0),0)&gt;0,1,IF(_xlfn.IFNA(MATCH($A$1,'Curriculum 2024-2025'!$F:$F,0),0)&gt;0,2,IF(_xlfn.IFNA(MATCH($A$1,'Curriculum 2023-2024'!$K:$K,0),0)&gt;0,3,0)))=2,INDEX('Curriculum 2024-2025'!$G:$G,_xlfn.IFNA(MATCH($A$1,'Curriculum 2024-2025'!$A:$A,0),_xlfn.IFNA(MATCH($A$1,'Curriculum 2024-2025'!$F:$F,0),MATCH($A$1,'Curriculum 2024-2025'!$K:$K,0)))+IF($E25="Core",2,15)+$A25),IF(IF(_xlfn.IFNA(MATCH($A$1,'Curriculum 2024-2025'!$A:$A,0),0)&gt;0,1,IF(_xlfn.IFNA(MATCH($A$1,'Curriculum 2024-2025'!$F:$F,0),0)&gt;0,2,IF(_xlfn.IFNA(MATCH($A$1,'Curriculum 2024-2025'!$K:$K,0),0)&gt;0,3,0)))=3,INDEX('Curriculum 2024-2025'!$L:$L,_xlfn.IFNA(MATCH($A$1,'Curriculum 2024-2025'!$A:$A,0),_xlfn.IFNA(MATCH($A$1,'Curriculum 2024-2025'!$F:$F,0),MATCH($A$1,'Curriculum 2024-2025'!$K:$K,0)))+IF($E25="Core",2,15)+$A25),"")))</f>
        <v>Gasdynamics</v>
      </c>
      <c r="D25">
        <v>5</v>
      </c>
      <c r="E25" t="s">
        <v>237</v>
      </c>
    </row>
    <row r="26" spans="1:5" x14ac:dyDescent="0.25">
      <c r="A26">
        <v>13</v>
      </c>
      <c r="B26">
        <f>IF(IF(_xlfn.IFNA(MATCH($A$1,'Curriculum 2024-2025'!$A:$A,0),0)&gt;0,1,IF(_xlfn.IFNA(MATCH($A$1,'Curriculum 2024-2025'!$F:$F,0),0)&gt;0,2,IF(_xlfn.IFNA(MATCH($A$1,'Curriculum 2024-2025'!$K:$K,0),0)&gt;0,3,0)))=1,INDEX('Curriculum 2024-2025'!$A:$A,_xlfn.IFNA(MATCH($A$1,'Curriculum 2024-2025'!$A:$A,0),_xlfn.IFNA(MATCH($A$1,'Curriculum 2024-2025'!$F:$F,0),MATCH($A$1,'Curriculum 2024-2025'!$K:$K,0)))+IF($E26="Core",2,15)+$A26),IF(IF(_xlfn.IFNA(MATCH($A$1,'Curriculum 2024-2025'!$A:$A,0),0)&gt;0,1,IF(_xlfn.IFNA(MATCH($A$1,'Curriculum 2024-2025'!$F:$F,0),0)&gt;0,2,IF(_xlfn.IFNA(MATCH($A$1,'Curriculum 2024-2025'!$K:$K,0),0)&gt;0,3,0)))=2,INDEX('Curriculum 2024-2025'!$F:$F,_xlfn.IFNA(MATCH($A$1,'Curriculum 2024-2025'!$A:$A,0),_xlfn.IFNA(MATCH($A$1,'Curriculum 2024-2025'!$F:$F,0),MATCH($A$1,'Curriculum 2024-2025'!$K:$K,0)))+IF($E26="Core",2,15)+$A26),IF(IF(_xlfn.IFNA(MATCH($A$1,'Curriculum 2024-2025'!$A:$A,0),0)&gt;0,1,IF(_xlfn.IFNA(MATCH($A$1,'Curriculum 2024-2025'!$F:$F,0),0)&gt;0,2,IF(_xlfn.IFNA(MATCH($A$1,'Curriculum 2024-2025'!$K:$K,0),0)&gt;0,3,0)))=3,INDEX('Curriculum 2024-2025'!$K:$K,_xlfn.IFNA(MATCH($A$1,'Curriculum 2024-2025'!$A:$A,0),_xlfn.IFNA(MATCH($A$1,'Curriculum 2024-2025'!$F:$F,0),MATCH($A$1,'Curriculum 2024-2025'!$K:$K,0)))+IF($E26="Core",2,15)+$A26),"")))</f>
        <v>201400194</v>
      </c>
      <c r="C2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2024-2025'!$K:$K,0)))+IF($E26="Core",2,15)+$A26),IF(IF(_xlfn.IFNA(MATCH($A$1,'Curriculum 2024-2025'!$A:$A,0),0)&gt;0,1,IF(_xlfn.IFNA(MATCH($A$1,'Curriculum 2024-2025'!$F:$F,0),0)&gt;0,2,IF(_xlfn.IFNA(MATCH($A$1,'Curriculum 2023-2024'!$K:$K,0),0)&gt;0,3,0)))=2,INDEX('Curriculum 2024-2025'!$G:$G,_xlfn.IFNA(MATCH($A$1,'Curriculum 2024-2025'!$A:$A,0),_xlfn.IFNA(MATCH($A$1,'Curriculum 2024-2025'!$F:$F,0),MATCH($A$1,'Curriculum 2024-2025'!$K:$K,0)))+IF($E26="Core",2,15)+$A26),IF(IF(_xlfn.IFNA(MATCH($A$1,'Curriculum 2024-2025'!$A:$A,0),0)&gt;0,1,IF(_xlfn.IFNA(MATCH($A$1,'Curriculum 2024-2025'!$F:$F,0),0)&gt;0,2,IF(_xlfn.IFNA(MATCH($A$1,'Curriculum 2024-2025'!$K:$K,0),0)&gt;0,3,0)))=3,INDEX('Curriculum 2024-2025'!$L:$L,_xlfn.IFNA(MATCH($A$1,'Curriculum 2024-2025'!$A:$A,0),_xlfn.IFNA(MATCH($A$1,'Curriculum 2024-2025'!$F:$F,0),MATCH($A$1,'Curriculum 2024-2025'!$K:$K,0)))+IF($E26="Core",2,15)+$A26),"")))</f>
        <v>Granular Matter</v>
      </c>
      <c r="D26">
        <v>5</v>
      </c>
      <c r="E26" t="s">
        <v>237</v>
      </c>
    </row>
    <row r="27" spans="1:5" x14ac:dyDescent="0.25">
      <c r="A27">
        <v>14</v>
      </c>
      <c r="B27">
        <f>IF(IF(_xlfn.IFNA(MATCH($A$1,'Curriculum 2024-2025'!$A:$A,0),0)&gt;0,1,IF(_xlfn.IFNA(MATCH($A$1,'Curriculum 2024-2025'!$F:$F,0),0)&gt;0,2,IF(_xlfn.IFNA(MATCH($A$1,'Curriculum 2024-2025'!$K:$K,0),0)&gt;0,3,0)))=1,INDEX('Curriculum 2024-2025'!$A:$A,_xlfn.IFNA(MATCH($A$1,'Curriculum 2024-2025'!$A:$A,0),_xlfn.IFNA(MATCH($A$1,'Curriculum 2024-2025'!$F:$F,0),MATCH($A$1,'Curriculum 2024-2025'!$K:$K,0)))+IF($E27="Core",2,15)+$A27),IF(IF(_xlfn.IFNA(MATCH($A$1,'Curriculum 2024-2025'!$A:$A,0),0)&gt;0,1,IF(_xlfn.IFNA(MATCH($A$1,'Curriculum 2024-2025'!$F:$F,0),0)&gt;0,2,IF(_xlfn.IFNA(MATCH($A$1,'Curriculum 2024-2025'!$K:$K,0),0)&gt;0,3,0)))=2,INDEX('Curriculum 2024-2025'!$F:$F,_xlfn.IFNA(MATCH($A$1,'Curriculum 2024-2025'!$A:$A,0),_xlfn.IFNA(MATCH($A$1,'Curriculum 2024-2025'!$F:$F,0),MATCH($A$1,'Curriculum 2024-2025'!$K:$K,0)))+IF($E27="Core",2,15)+$A27),IF(IF(_xlfn.IFNA(MATCH($A$1,'Curriculum 2024-2025'!$A:$A,0),0)&gt;0,1,IF(_xlfn.IFNA(MATCH($A$1,'Curriculum 2024-2025'!$F:$F,0),0)&gt;0,2,IF(_xlfn.IFNA(MATCH($A$1,'Curriculum 2024-2025'!$K:$K,0),0)&gt;0,3,0)))=3,INDEX('Curriculum 2024-2025'!$K:$K,_xlfn.IFNA(MATCH($A$1,'Curriculum 2024-2025'!$A:$A,0),_xlfn.IFNA(MATCH($A$1,'Curriculum 2024-2025'!$F:$F,0),MATCH($A$1,'Curriculum 2024-2025'!$K:$K,0)))+IF($E27="Core",2,15)+$A27),"")))</f>
        <v>202200266</v>
      </c>
      <c r="C2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2024-2025'!$K:$K,0)))+IF($E27="Core",2,15)+$A27),IF(IF(_xlfn.IFNA(MATCH($A$1,'Curriculum 2024-2025'!$A:$A,0),0)&gt;0,1,IF(_xlfn.IFNA(MATCH($A$1,'Curriculum 2024-2025'!$F:$F,0),0)&gt;0,2,IF(_xlfn.IFNA(MATCH($A$1,'Curriculum 2023-2024'!$K:$K,0),0)&gt;0,3,0)))=2,INDEX('Curriculum 2024-2025'!$G:$G,_xlfn.IFNA(MATCH($A$1,'Curriculum 2024-2025'!$A:$A,0),_xlfn.IFNA(MATCH($A$1,'Curriculum 2024-2025'!$F:$F,0),MATCH($A$1,'Curriculum 2024-2025'!$K:$K,0)))+IF($E27="Core",2,15)+$A27),IF(IF(_xlfn.IFNA(MATCH($A$1,'Curriculum 2024-2025'!$A:$A,0),0)&gt;0,1,IF(_xlfn.IFNA(MATCH($A$1,'Curriculum 2024-2025'!$F:$F,0),0)&gt;0,2,IF(_xlfn.IFNA(MATCH($A$1,'Curriculum 2024-2025'!$K:$K,0),0)&gt;0,3,0)))=3,INDEX('Curriculum 2024-2025'!$L:$L,_xlfn.IFNA(MATCH($A$1,'Curriculum 2024-2025'!$A:$A,0),_xlfn.IFNA(MATCH($A$1,'Curriculum 2024-2025'!$F:$F,0),MATCH($A$1,'Curriculum 2024-2025'!$K:$K,0)))+IF($E27="Core",2,15)+$A27),"")))</f>
        <v>Hydrogen Technology</v>
      </c>
      <c r="D27">
        <v>5</v>
      </c>
      <c r="E27" t="s">
        <v>237</v>
      </c>
    </row>
    <row r="28" spans="1:5" x14ac:dyDescent="0.25">
      <c r="A28">
        <v>15</v>
      </c>
      <c r="B28">
        <f>IF(IF(_xlfn.IFNA(MATCH($A$1,'Curriculum 2024-2025'!$A:$A,0),0)&gt;0,1,IF(_xlfn.IFNA(MATCH($A$1,'Curriculum 2024-2025'!$F:$F,0),0)&gt;0,2,IF(_xlfn.IFNA(MATCH($A$1,'Curriculum 2024-2025'!$K:$K,0),0)&gt;0,3,0)))=1,INDEX('Curriculum 2024-2025'!$A:$A,_xlfn.IFNA(MATCH($A$1,'Curriculum 2024-2025'!$A:$A,0),_xlfn.IFNA(MATCH($A$1,'Curriculum 2024-2025'!$F:$F,0),MATCH($A$1,'Curriculum 2024-2025'!$K:$K,0)))+IF($E28="Core",2,15)+$A28),IF(IF(_xlfn.IFNA(MATCH($A$1,'Curriculum 2024-2025'!$A:$A,0),0)&gt;0,1,IF(_xlfn.IFNA(MATCH($A$1,'Curriculum 2024-2025'!$F:$F,0),0)&gt;0,2,IF(_xlfn.IFNA(MATCH($A$1,'Curriculum 2024-2025'!$K:$K,0),0)&gt;0,3,0)))=2,INDEX('Curriculum 2024-2025'!$F:$F,_xlfn.IFNA(MATCH($A$1,'Curriculum 2024-2025'!$A:$A,0),_xlfn.IFNA(MATCH($A$1,'Curriculum 2024-2025'!$F:$F,0),MATCH($A$1,'Curriculum 2024-2025'!$K:$K,0)))+IF($E28="Core",2,15)+$A28),IF(IF(_xlfn.IFNA(MATCH($A$1,'Curriculum 2024-2025'!$A:$A,0),0)&gt;0,1,IF(_xlfn.IFNA(MATCH($A$1,'Curriculum 2024-2025'!$F:$F,0),0)&gt;0,2,IF(_xlfn.IFNA(MATCH($A$1,'Curriculum 2024-2025'!$K:$K,0),0)&gt;0,3,0)))=3,INDEX('Curriculum 2024-2025'!$K:$K,_xlfn.IFNA(MATCH($A$1,'Curriculum 2024-2025'!$A:$A,0),_xlfn.IFNA(MATCH($A$1,'Curriculum 2024-2025'!$F:$F,0),MATCH($A$1,'Curriculum 2024-2025'!$K:$K,0)))+IF($E28="Core",2,15)+$A28),"")))</f>
        <v>201400037</v>
      </c>
      <c r="C2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2024-2025'!$K:$K,0)))+IF($E28="Core",2,15)+$A28),IF(IF(_xlfn.IFNA(MATCH($A$1,'Curriculum 2024-2025'!$A:$A,0),0)&gt;0,1,IF(_xlfn.IFNA(MATCH($A$1,'Curriculum 2024-2025'!$F:$F,0),0)&gt;0,2,IF(_xlfn.IFNA(MATCH($A$1,'Curriculum 2023-2024'!$K:$K,0),0)&gt;0,3,0)))=2,INDEX('Curriculum 2024-2025'!$G:$G,_xlfn.IFNA(MATCH($A$1,'Curriculum 2024-2025'!$A:$A,0),_xlfn.IFNA(MATCH($A$1,'Curriculum 2024-2025'!$F:$F,0),MATCH($A$1,'Curriculum 2024-2025'!$K:$K,0)))+IF($E28="Core",2,15)+$A28),IF(IF(_xlfn.IFNA(MATCH($A$1,'Curriculum 2024-2025'!$A:$A,0),0)&gt;0,1,IF(_xlfn.IFNA(MATCH($A$1,'Curriculum 2024-2025'!$F:$F,0),0)&gt;0,2,IF(_xlfn.IFNA(MATCH($A$1,'Curriculum 2024-2025'!$K:$K,0),0)&gt;0,3,0)))=3,INDEX('Curriculum 2024-2025'!$L:$L,_xlfn.IFNA(MATCH($A$1,'Curriculum 2024-2025'!$A:$A,0),_xlfn.IFNA(MATCH($A$1,'Curriculum 2024-2025'!$F:$F,0),MATCH($A$1,'Curriculum 2024-2025'!$K:$K,0)))+IF($E28="Core",2,15)+$A28),"")))</f>
        <v>Linear Solid Mechanics</v>
      </c>
      <c r="D28">
        <v>5</v>
      </c>
      <c r="E28" t="s">
        <v>237</v>
      </c>
    </row>
    <row r="29" spans="1:5" x14ac:dyDescent="0.25">
      <c r="A29">
        <v>16</v>
      </c>
      <c r="B29">
        <f>IF(IF(_xlfn.IFNA(MATCH($A$1,'Curriculum 2024-2025'!$A:$A,0),0)&gt;0,1,IF(_xlfn.IFNA(MATCH($A$1,'Curriculum 2024-2025'!$F:$F,0),0)&gt;0,2,IF(_xlfn.IFNA(MATCH($A$1,'Curriculum 2024-2025'!$K:$K,0),0)&gt;0,3,0)))=1,INDEX('Curriculum 2024-2025'!$A:$A,_xlfn.IFNA(MATCH($A$1,'Curriculum 2024-2025'!$A:$A,0),_xlfn.IFNA(MATCH($A$1,'Curriculum 2024-2025'!$F:$F,0),MATCH($A$1,'Curriculum 2024-2025'!$K:$K,0)))+IF($E29="Core",2,15)+$A29),IF(IF(_xlfn.IFNA(MATCH($A$1,'Curriculum 2024-2025'!$A:$A,0),0)&gt;0,1,IF(_xlfn.IFNA(MATCH($A$1,'Curriculum 2024-2025'!$F:$F,0),0)&gt;0,2,IF(_xlfn.IFNA(MATCH($A$1,'Curriculum 2024-2025'!$K:$K,0),0)&gt;0,3,0)))=2,INDEX('Curriculum 2024-2025'!$F:$F,_xlfn.IFNA(MATCH($A$1,'Curriculum 2024-2025'!$A:$A,0),_xlfn.IFNA(MATCH($A$1,'Curriculum 2024-2025'!$F:$F,0),MATCH($A$1,'Curriculum 2024-2025'!$K:$K,0)))+IF($E29="Core",2,15)+$A29),IF(IF(_xlfn.IFNA(MATCH($A$1,'Curriculum 2024-2025'!$A:$A,0),0)&gt;0,1,IF(_xlfn.IFNA(MATCH($A$1,'Curriculum 2024-2025'!$F:$F,0),0)&gt;0,2,IF(_xlfn.IFNA(MATCH($A$1,'Curriculum 2024-2025'!$K:$K,0),0)&gt;0,3,0)))=3,INDEX('Curriculum 2024-2025'!$K:$K,_xlfn.IFNA(MATCH($A$1,'Curriculum 2024-2025'!$A:$A,0),_xlfn.IFNA(MATCH($A$1,'Curriculum 2024-2025'!$F:$F,0),MATCH($A$1,'Curriculum 2024-2025'!$K:$K,0)))+IF($E29="Core",2,15)+$A29),"")))</f>
        <v>201300155</v>
      </c>
      <c r="C2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2024-2025'!$K:$K,0)))+IF($E29="Core",2,15)+$A29),IF(IF(_xlfn.IFNA(MATCH($A$1,'Curriculum 2024-2025'!$A:$A,0),0)&gt;0,1,IF(_xlfn.IFNA(MATCH($A$1,'Curriculum 2024-2025'!$F:$F,0),0)&gt;0,2,IF(_xlfn.IFNA(MATCH($A$1,'Curriculum 2023-2024'!$K:$K,0),0)&gt;0,3,0)))=2,INDEX('Curriculum 2024-2025'!$G:$G,_xlfn.IFNA(MATCH($A$1,'Curriculum 2024-2025'!$A:$A,0),_xlfn.IFNA(MATCH($A$1,'Curriculum 2024-2025'!$F:$F,0),MATCH($A$1,'Curriculum 2024-2025'!$K:$K,0)))+IF($E29="Core",2,15)+$A29),IF(IF(_xlfn.IFNA(MATCH($A$1,'Curriculum 2024-2025'!$A:$A,0),0)&gt;0,1,IF(_xlfn.IFNA(MATCH($A$1,'Curriculum 2024-2025'!$F:$F,0),0)&gt;0,2,IF(_xlfn.IFNA(MATCH($A$1,'Curriculum 2024-2025'!$K:$K,0),0)&gt;0,3,0)))=3,INDEX('Curriculum 2024-2025'!$L:$L,_xlfn.IFNA(MATCH($A$1,'Curriculum 2024-2025'!$A:$A,0),_xlfn.IFNA(MATCH($A$1,'Curriculum 2024-2025'!$F:$F,0),MATCH($A$1,'Curriculum 2024-2025'!$K:$K,0)))+IF($E29="Core",2,15)+$A29),"")))</f>
        <v>Process Equipment Design</v>
      </c>
      <c r="D29">
        <v>5</v>
      </c>
      <c r="E29" t="s">
        <v>237</v>
      </c>
    </row>
    <row r="30" spans="1:5" x14ac:dyDescent="0.25">
      <c r="A30">
        <v>17</v>
      </c>
      <c r="B30">
        <f>IF(IF(_xlfn.IFNA(MATCH($A$1,'Curriculum 2024-2025'!$A:$A,0),0)&gt;0,1,IF(_xlfn.IFNA(MATCH($A$1,'Curriculum 2024-2025'!$F:$F,0),0)&gt;0,2,IF(_xlfn.IFNA(MATCH($A$1,'Curriculum 2024-2025'!$K:$K,0),0)&gt;0,3,0)))=1,INDEX('Curriculum 2024-2025'!$A:$A,_xlfn.IFNA(MATCH($A$1,'Curriculum 2024-2025'!$A:$A,0),_xlfn.IFNA(MATCH($A$1,'Curriculum 2024-2025'!$F:$F,0),MATCH($A$1,'Curriculum 2024-2025'!$K:$K,0)))+IF($E30="Core",2,15)+$A30),IF(IF(_xlfn.IFNA(MATCH($A$1,'Curriculum 2024-2025'!$A:$A,0),0)&gt;0,1,IF(_xlfn.IFNA(MATCH($A$1,'Curriculum 2024-2025'!$F:$F,0),0)&gt;0,2,IF(_xlfn.IFNA(MATCH($A$1,'Curriculum 2024-2025'!$K:$K,0),0)&gt;0,3,0)))=2,INDEX('Curriculum 2024-2025'!$F:$F,_xlfn.IFNA(MATCH($A$1,'Curriculum 2024-2025'!$A:$A,0),_xlfn.IFNA(MATCH($A$1,'Curriculum 2024-2025'!$F:$F,0),MATCH($A$1,'Curriculum 2024-2025'!$K:$K,0)))+IF($E30="Core",2,15)+$A30),IF(IF(_xlfn.IFNA(MATCH($A$1,'Curriculum 2024-2025'!$A:$A,0),0)&gt;0,1,IF(_xlfn.IFNA(MATCH($A$1,'Curriculum 2024-2025'!$F:$F,0),0)&gt;0,2,IF(_xlfn.IFNA(MATCH($A$1,'Curriculum 2024-2025'!$K:$K,0),0)&gt;0,3,0)))=3,INDEX('Curriculum 2024-2025'!$K:$K,_xlfn.IFNA(MATCH($A$1,'Curriculum 2024-2025'!$A:$A,0),_xlfn.IFNA(MATCH($A$1,'Curriculum 2024-2025'!$F:$F,0),MATCH($A$1,'Curriculum 2024-2025'!$K:$K,0)))+IF($E30="Core",2,15)+$A30),"")))</f>
        <v>191158510</v>
      </c>
      <c r="C3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2024-2025'!$K:$K,0)))+IF($E30="Core",2,15)+$A30),IF(IF(_xlfn.IFNA(MATCH($A$1,'Curriculum 2024-2025'!$A:$A,0),0)&gt;0,1,IF(_xlfn.IFNA(MATCH($A$1,'Curriculum 2024-2025'!$F:$F,0),0)&gt;0,2,IF(_xlfn.IFNA(MATCH($A$1,'Curriculum 2023-2024'!$K:$K,0),0)&gt;0,3,0)))=2,INDEX('Curriculum 2024-2025'!$G:$G,_xlfn.IFNA(MATCH($A$1,'Curriculum 2024-2025'!$A:$A,0),_xlfn.IFNA(MATCH($A$1,'Curriculum 2024-2025'!$F:$F,0),MATCH($A$1,'Curriculum 2024-2025'!$K:$K,0)))+IF($E30="Core",2,15)+$A30),IF(IF(_xlfn.IFNA(MATCH($A$1,'Curriculum 2024-2025'!$A:$A,0),0)&gt;0,1,IF(_xlfn.IFNA(MATCH($A$1,'Curriculum 2024-2025'!$F:$F,0),0)&gt;0,2,IF(_xlfn.IFNA(MATCH($A$1,'Curriculum 2024-2025'!$K:$K,0),0)&gt;0,3,0)))=3,INDEX('Curriculum 2024-2025'!$L:$L,_xlfn.IFNA(MATCH($A$1,'Curriculum 2024-2025'!$A:$A,0),_xlfn.IFNA(MATCH($A$1,'Curriculum 2024-2025'!$F:$F,0),MATCH($A$1,'Curriculum 2024-2025'!$K:$K,0)))+IF($E30="Core",2,15)+$A30),"")))</f>
        <v>Programming in Engineering</v>
      </c>
      <c r="D30">
        <v>5</v>
      </c>
      <c r="E30" t="s">
        <v>237</v>
      </c>
    </row>
    <row r="31" spans="1:5" x14ac:dyDescent="0.25">
      <c r="A31">
        <v>18</v>
      </c>
      <c r="B31">
        <f>IF(IF(_xlfn.IFNA(MATCH($A$1,'Curriculum 2024-2025'!$A:$A,0),0)&gt;0,1,IF(_xlfn.IFNA(MATCH($A$1,'Curriculum 2024-2025'!$F:$F,0),0)&gt;0,2,IF(_xlfn.IFNA(MATCH($A$1,'Curriculum 2024-2025'!$K:$K,0),0)&gt;0,3,0)))=1,INDEX('Curriculum 2024-2025'!$A:$A,_xlfn.IFNA(MATCH($A$1,'Curriculum 2024-2025'!$A:$A,0),_xlfn.IFNA(MATCH($A$1,'Curriculum 2024-2025'!$F:$F,0),MATCH($A$1,'Curriculum 2024-2025'!$K:$K,0)))+IF($E31="Core",2,15)+$A31),IF(IF(_xlfn.IFNA(MATCH($A$1,'Curriculum 2024-2025'!$A:$A,0),0)&gt;0,1,IF(_xlfn.IFNA(MATCH($A$1,'Curriculum 2024-2025'!$F:$F,0),0)&gt;0,2,IF(_xlfn.IFNA(MATCH($A$1,'Curriculum 2024-2025'!$K:$K,0),0)&gt;0,3,0)))=2,INDEX('Curriculum 2024-2025'!$F:$F,_xlfn.IFNA(MATCH($A$1,'Curriculum 2024-2025'!$A:$A,0),_xlfn.IFNA(MATCH($A$1,'Curriculum 2024-2025'!$F:$F,0),MATCH($A$1,'Curriculum 2024-2025'!$K:$K,0)))+IF($E31="Core",2,15)+$A31),IF(IF(_xlfn.IFNA(MATCH($A$1,'Curriculum 2024-2025'!$A:$A,0),0)&gt;0,1,IF(_xlfn.IFNA(MATCH($A$1,'Curriculum 2024-2025'!$F:$F,0),0)&gt;0,2,IF(_xlfn.IFNA(MATCH($A$1,'Curriculum 2024-2025'!$K:$K,0),0)&gt;0,3,0)))=3,INDEX('Curriculum 2024-2025'!$K:$K,_xlfn.IFNA(MATCH($A$1,'Curriculum 2024-2025'!$A:$A,0),_xlfn.IFNA(MATCH($A$1,'Curriculum 2024-2025'!$F:$F,0),MATCH($A$1,'Curriculum 2024-2025'!$K:$K,0)))+IF($E31="Core",2,15)+$A31),"")))</f>
        <v>201700218</v>
      </c>
      <c r="C3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2024-2025'!$K:$K,0)))+IF($E31="Core",2,15)+$A31),IF(IF(_xlfn.IFNA(MATCH($A$1,'Curriculum 2024-2025'!$A:$A,0),0)&gt;0,1,IF(_xlfn.IFNA(MATCH($A$1,'Curriculum 2024-2025'!$F:$F,0),0)&gt;0,2,IF(_xlfn.IFNA(MATCH($A$1,'Curriculum 2023-2024'!$K:$K,0),0)&gt;0,3,0)))=2,INDEX('Curriculum 2024-2025'!$G:$G,_xlfn.IFNA(MATCH($A$1,'Curriculum 2024-2025'!$A:$A,0),_xlfn.IFNA(MATCH($A$1,'Curriculum 2024-2025'!$F:$F,0),MATCH($A$1,'Curriculum 2024-2025'!$K:$K,0)))+IF($E31="Core",2,15)+$A31),IF(IF(_xlfn.IFNA(MATCH($A$1,'Curriculum 2024-2025'!$A:$A,0),0)&gt;0,1,IF(_xlfn.IFNA(MATCH($A$1,'Curriculum 2024-2025'!$F:$F,0),0)&gt;0,2,IF(_xlfn.IFNA(MATCH($A$1,'Curriculum 2024-2025'!$K:$K,0),0)&gt;0,3,0)))=3,INDEX('Curriculum 2024-2025'!$L:$L,_xlfn.IFNA(MATCH($A$1,'Curriculum 2024-2025'!$A:$A,0),_xlfn.IFNA(MATCH($A$1,'Curriculum 2024-2025'!$F:$F,0),MATCH($A$1,'Curriculum 2024-2025'!$K:$K,0)))+IF($E31="Core",2,15)+$A31),"")))</f>
        <v>Turbulent Combustion</v>
      </c>
      <c r="D31">
        <v>5</v>
      </c>
      <c r="E31" t="s">
        <v>237</v>
      </c>
    </row>
    <row r="32" spans="1:5" x14ac:dyDescent="0.25">
      <c r="A32">
        <v>19</v>
      </c>
      <c r="B32">
        <f>IF(IF(_xlfn.IFNA(MATCH($A$1,'Curriculum 2024-2025'!$A:$A,0),0)&gt;0,1,IF(_xlfn.IFNA(MATCH($A$1,'Curriculum 2024-2025'!$F:$F,0),0)&gt;0,2,IF(_xlfn.IFNA(MATCH($A$1,'Curriculum 2024-2025'!$K:$K,0),0)&gt;0,3,0)))=1,INDEX('Curriculum 2024-2025'!$A:$A,_xlfn.IFNA(MATCH($A$1,'Curriculum 2024-2025'!$A:$A,0),_xlfn.IFNA(MATCH($A$1,'Curriculum 2024-2025'!$F:$F,0),MATCH($A$1,'Curriculum 2024-2025'!$K:$K,0)))+IF($E32="Core",2,15)+$A32),IF(IF(_xlfn.IFNA(MATCH($A$1,'Curriculum 2024-2025'!$A:$A,0),0)&gt;0,1,IF(_xlfn.IFNA(MATCH($A$1,'Curriculum 2024-2025'!$F:$F,0),0)&gt;0,2,IF(_xlfn.IFNA(MATCH($A$1,'Curriculum 2024-2025'!$K:$K,0),0)&gt;0,3,0)))=2,INDEX('Curriculum 2024-2025'!$F:$F,_xlfn.IFNA(MATCH($A$1,'Curriculum 2024-2025'!$A:$A,0),_xlfn.IFNA(MATCH($A$1,'Curriculum 2024-2025'!$F:$F,0),MATCH($A$1,'Curriculum 2024-2025'!$K:$K,0)))+IF($E32="Core",2,15)+$A32),IF(IF(_xlfn.IFNA(MATCH($A$1,'Curriculum 2024-2025'!$A:$A,0),0)&gt;0,1,IF(_xlfn.IFNA(MATCH($A$1,'Curriculum 2024-2025'!$F:$F,0),0)&gt;0,2,IF(_xlfn.IFNA(MATCH($A$1,'Curriculum 2024-2025'!$K:$K,0),0)&gt;0,3,0)))=3,INDEX('Curriculum 2024-2025'!$K:$K,_xlfn.IFNA(MATCH($A$1,'Curriculum 2024-2025'!$A:$A,0),_xlfn.IFNA(MATCH($A$1,'Curriculum 2024-2025'!$F:$F,0),MATCH($A$1,'Curriculum 2024-2025'!$K:$K,0)))+IF($E32="Core",2,15)+$A32),"")))</f>
        <v>201700024</v>
      </c>
      <c r="C3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2024-2025'!$K:$K,0)))+IF($E32="Core",2,15)+$A32),IF(IF(_xlfn.IFNA(MATCH($A$1,'Curriculum 2024-2025'!$A:$A,0),0)&gt;0,1,IF(_xlfn.IFNA(MATCH($A$1,'Curriculum 2024-2025'!$F:$F,0),0)&gt;0,2,IF(_xlfn.IFNA(MATCH($A$1,'Curriculum 2023-2024'!$K:$K,0),0)&gt;0,3,0)))=2,INDEX('Curriculum 2024-2025'!$G:$G,_xlfn.IFNA(MATCH($A$1,'Curriculum 2024-2025'!$A:$A,0),_xlfn.IFNA(MATCH($A$1,'Curriculum 2024-2025'!$F:$F,0),MATCH($A$1,'Curriculum 2024-2025'!$K:$K,0)))+IF($E32="Core",2,15)+$A32),IF(IF(_xlfn.IFNA(MATCH($A$1,'Curriculum 2024-2025'!$A:$A,0),0)&gt;0,1,IF(_xlfn.IFNA(MATCH($A$1,'Curriculum 2024-2025'!$F:$F,0),0)&gt;0,2,IF(_xlfn.IFNA(MATCH($A$1,'Curriculum 2024-2025'!$K:$K,0),0)&gt;0,3,0)))=3,INDEX('Curriculum 2024-2025'!$L:$L,_xlfn.IFNA(MATCH($A$1,'Curriculum 2024-2025'!$A:$A,0),_xlfn.IFNA(MATCH($A$1,'Curriculum 2024-2025'!$F:$F,0),MATCH($A$1,'Curriculum 2024-2025'!$K:$K,0)))+IF($E32="Core",2,15)+$A32),"")))</f>
        <v>Wind Energy</v>
      </c>
      <c r="D32">
        <v>5</v>
      </c>
      <c r="E32" t="s">
        <v>237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6"/>
  <sheetViews>
    <sheetView topLeftCell="A13" workbookViewId="0"/>
  </sheetViews>
  <sheetFormatPr defaultRowHeight="15" x14ac:dyDescent="0.25"/>
  <cols>
    <col min="1" max="1" width="37.7109375" bestFit="1" customWidth="1"/>
    <col min="2" max="2" width="12.140625" bestFit="1" customWidth="1"/>
    <col min="3" max="3" width="44.28515625" bestFit="1" customWidth="1"/>
    <col min="5" max="5" width="10" bestFit="1" customWidth="1"/>
    <col min="12" max="12" width="10" bestFit="1" customWidth="1"/>
    <col min="13" max="13" width="10" customWidth="1"/>
    <col min="14" max="14" width="35.42578125" bestFit="1" customWidth="1"/>
  </cols>
  <sheetData>
    <row r="1" spans="1:6" x14ac:dyDescent="0.25">
      <c r="A1" t="s">
        <v>158</v>
      </c>
      <c r="B1" t="s">
        <v>47</v>
      </c>
      <c r="C1" t="s">
        <v>48</v>
      </c>
      <c r="D1" t="s">
        <v>1</v>
      </c>
    </row>
    <row r="2" spans="1:6" x14ac:dyDescent="0.25">
      <c r="A2">
        <v>1</v>
      </c>
      <c r="B2">
        <f>IF(IF(_xlfn.IFNA(MATCH($A$1,'Curriculum 2024-2025'!$A:$A,0),0)&gt;0,1,IF(_xlfn.IFNA(MATCH($A$1,'Curriculum 2024-2025'!$F:$F,0),0)&gt;0,2,IF(_xlfn.IFNA(MATCH($A$1,'Curriculum 2024-2025'!$K:$K,0),0)&gt;0,3,0)))=1,INDEX('Curriculum 2024-2025'!$A:$A,_xlfn.IFNA(MATCH($A$1,'Curriculum 2024-2025'!$A:$A,0),_xlfn.IFNA(MATCH($A$1,'Curriculum 2024-2025'!$F:$F,0),MATCH($A$1,'Curriculum 2024-2025'!$K:$K,0)))+IF($E2="Core",2,15)+$A2),IF(IF(_xlfn.IFNA(MATCH($A$1,'Curriculum 2024-2025'!$A:$A,0),0)&gt;0,1,IF(_xlfn.IFNA(MATCH($A$1,'Curriculum 2024-2025'!$F:$F,0),0)&gt;0,2,IF(_xlfn.IFNA(MATCH($A$1,'Curriculum 2024-2025'!$K:$K,0),0)&gt;0,3,0)))=2,INDEX('Curriculum 2024-2025'!$F:$F,_xlfn.IFNA(MATCH($A$1,'Curriculum 2024-2025'!$A:$A,0),_xlfn.IFNA(MATCH($A$1,'Curriculum 2024-2025'!$F:$F,0),MATCH($A$1,'Curriculum 2024-2025'!$K:$K,0)))+IF($E2="Core",2,15)+$A2),IF(IF(_xlfn.IFNA(MATCH($A$1,'Curriculum 2024-2025'!$A:$A,0),0)&gt;0,1,IF(_xlfn.IFNA(MATCH($A$1,'Curriculum 2024-2025'!$F:$F,0),0)&gt;0,2,IF(_xlfn.IFNA(MATCH($A$1,'Curriculum 2024-2025'!$K:$K,0),0)&gt;0,3,0)))=3,INDEX('Curriculum 2024-2025'!$K:$K,_xlfn.IFNA(MATCH($A$1,'Curriculum 2024-2025'!$A:$A,0),_xlfn.IFNA(MATCH($A$1,'Curriculum 2024-2025'!$F:$F,0),MATCH($A$1,'Curriculum 2024-2025'!$K:$K,0)))+IF($E2="Core",2,15)+$A2),"")))</f>
        <v>201900091</v>
      </c>
      <c r="C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2024-2025'!$K:$K,0)))+IF($E2="Core",2,15)+$A2),IF(IF(_xlfn.IFNA(MATCH($A$1,'Curriculum 2024-2025'!$A:$A,0),0)&gt;0,1,IF(_xlfn.IFNA(MATCH($A$1,'Curriculum 2024-2025'!$F:$F,0),0)&gt;0,2,IF(_xlfn.IFNA(MATCH($A$1,'Curriculum 2023-2024'!$K:$K,0),0)&gt;0,3,0)))=2,INDEX('Curriculum 2024-2025'!$G:$G,_xlfn.IFNA(MATCH($A$1,'Curriculum 2024-2025'!$A:$A,0),_xlfn.IFNA(MATCH($A$1,'Curriculum 2024-2025'!$F:$F,0),MATCH($A$1,'Curriculum 2024-2025'!$K:$K,0)))+IF($E2="Core",2,15)+$A2),IF(IF(_xlfn.IFNA(MATCH($A$1,'Curriculum 2024-2025'!$A:$A,0),0)&gt;0,1,IF(_xlfn.IFNA(MATCH($A$1,'Curriculum 2024-2025'!$F:$F,0),0)&gt;0,2,IF(_xlfn.IFNA(MATCH($A$1,'Curriculum 2024-2025'!$K:$K,0),0)&gt;0,3,0)))=3,INDEX('Curriculum 2024-2025'!$L:$L,_xlfn.IFNA(MATCH($A$1,'Curriculum 2024-2025'!$A:$A,0),_xlfn.IFNA(MATCH($A$1,'Curriculum 2024-2025'!$F:$F,0),MATCH($A$1,'Curriculum 2024-2025'!$K:$K,0)))+IF($E2="Core",2,15)+$A2),"")))</f>
        <v>Advanced Topics in Finite Element Methods</v>
      </c>
      <c r="D2">
        <v>5</v>
      </c>
      <c r="E2" t="s">
        <v>236</v>
      </c>
      <c r="F2">
        <f>IF($E2="Core",2,15)</f>
        <v>2</v>
      </c>
    </row>
    <row r="3" spans="1:6" x14ac:dyDescent="0.25">
      <c r="A3">
        <v>2</v>
      </c>
      <c r="B3">
        <f>IF(IF(_xlfn.IFNA(MATCH($A$1,'Curriculum 2024-2025'!$A:$A,0),0)&gt;0,1,IF(_xlfn.IFNA(MATCH($A$1,'Curriculum 2024-2025'!$F:$F,0),0)&gt;0,2,IF(_xlfn.IFNA(MATCH($A$1,'Curriculum 2024-2025'!$K:$K,0),0)&gt;0,3,0)))=1,INDEX('Curriculum 2024-2025'!$A:$A,_xlfn.IFNA(MATCH($A$1,'Curriculum 2024-2025'!$A:$A,0),_xlfn.IFNA(MATCH($A$1,'Curriculum 2024-2025'!$F:$F,0),MATCH($A$1,'Curriculum 2024-2025'!$K:$K,0)))+IF($E3="Core",2,15)+$A3),IF(IF(_xlfn.IFNA(MATCH($A$1,'Curriculum 2024-2025'!$A:$A,0),0)&gt;0,1,IF(_xlfn.IFNA(MATCH($A$1,'Curriculum 2024-2025'!$F:$F,0),0)&gt;0,2,IF(_xlfn.IFNA(MATCH($A$1,'Curriculum 2024-2025'!$K:$K,0),0)&gt;0,3,0)))=2,INDEX('Curriculum 2024-2025'!$F:$F,_xlfn.IFNA(MATCH($A$1,'Curriculum 2024-2025'!$A:$A,0),_xlfn.IFNA(MATCH($A$1,'Curriculum 2024-2025'!$F:$F,0),MATCH($A$1,'Curriculum 2024-2025'!$K:$K,0)))+IF($E3="Core",2,15)+$A3),IF(IF(_xlfn.IFNA(MATCH($A$1,'Curriculum 2024-2025'!$A:$A,0),0)&gt;0,1,IF(_xlfn.IFNA(MATCH($A$1,'Curriculum 2024-2025'!$F:$F,0),0)&gt;0,2,IF(_xlfn.IFNA(MATCH($A$1,'Curriculum 2024-2025'!$K:$K,0),0)&gt;0,3,0)))=3,INDEX('Curriculum 2024-2025'!$K:$K,_xlfn.IFNA(MATCH($A$1,'Curriculum 2024-2025'!$A:$A,0),_xlfn.IFNA(MATCH($A$1,'Curriculum 2024-2025'!$F:$F,0),MATCH($A$1,'Curriculum 2024-2025'!$K:$K,0)))+IF($E3="Core",2,15)+$A3),"")))</f>
        <v>202200104</v>
      </c>
      <c r="C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2024-2025'!$K:$K,0)))+IF($E3="Core",2,15)+$A3),IF(IF(_xlfn.IFNA(MATCH($A$1,'Curriculum 2024-2025'!$A:$A,0),0)&gt;0,1,IF(_xlfn.IFNA(MATCH($A$1,'Curriculum 2024-2025'!$F:$F,0),0)&gt;0,2,IF(_xlfn.IFNA(MATCH($A$1,'Curriculum 2023-2024'!$K:$K,0),0)&gt;0,3,0)))=2,INDEX('Curriculum 2024-2025'!$G:$G,_xlfn.IFNA(MATCH($A$1,'Curriculum 2024-2025'!$A:$A,0),_xlfn.IFNA(MATCH($A$1,'Curriculum 2024-2025'!$F:$F,0),MATCH($A$1,'Curriculum 2024-2025'!$K:$K,0)))+IF($E3="Core",2,15)+$A3),IF(IF(_xlfn.IFNA(MATCH($A$1,'Curriculum 2024-2025'!$A:$A,0),0)&gt;0,1,IF(_xlfn.IFNA(MATCH($A$1,'Curriculum 2024-2025'!$F:$F,0),0)&gt;0,2,IF(_xlfn.IFNA(MATCH($A$1,'Curriculum 2024-2025'!$K:$K,0),0)&gt;0,3,0)))=3,INDEX('Curriculum 2024-2025'!$L:$L,_xlfn.IFNA(MATCH($A$1,'Curriculum 2024-2025'!$A:$A,0),_xlfn.IFNA(MATCH($A$1,'Curriculum 2024-2025'!$F:$F,0),MATCH($A$1,'Curriculum 2024-2025'!$K:$K,0)))+IF($E3="Core",2,15)+$A3),"")))</f>
        <v>Control System Design for Robotics</v>
      </c>
      <c r="D3">
        <v>5</v>
      </c>
      <c r="E3" t="s">
        <v>236</v>
      </c>
    </row>
    <row r="4" spans="1:6" x14ac:dyDescent="0.25">
      <c r="A4">
        <v>3</v>
      </c>
      <c r="B4">
        <f>IF(IF(_xlfn.IFNA(MATCH($A$1,'Curriculum 2024-2025'!$A:$A,0),0)&gt;0,1,IF(_xlfn.IFNA(MATCH($A$1,'Curriculum 2024-2025'!$F:$F,0),0)&gt;0,2,IF(_xlfn.IFNA(MATCH($A$1,'Curriculum 2024-2025'!$K:$K,0),0)&gt;0,3,0)))=1,INDEX('Curriculum 2024-2025'!$A:$A,_xlfn.IFNA(MATCH($A$1,'Curriculum 2024-2025'!$A:$A,0),_xlfn.IFNA(MATCH($A$1,'Curriculum 2024-2025'!$F:$F,0),MATCH($A$1,'Curriculum 2024-2025'!$K:$K,0)))+IF($E4="Core",2,15)+$A4),IF(IF(_xlfn.IFNA(MATCH($A$1,'Curriculum 2024-2025'!$A:$A,0),0)&gt;0,1,IF(_xlfn.IFNA(MATCH($A$1,'Curriculum 2024-2025'!$F:$F,0),0)&gt;0,2,IF(_xlfn.IFNA(MATCH($A$1,'Curriculum 2024-2025'!$K:$K,0),0)&gt;0,3,0)))=2,INDEX('Curriculum 2024-2025'!$F:$F,_xlfn.IFNA(MATCH($A$1,'Curriculum 2024-2025'!$A:$A,0),_xlfn.IFNA(MATCH($A$1,'Curriculum 2024-2025'!$F:$F,0),MATCH($A$1,'Curriculum 2024-2025'!$K:$K,0)))+IF($E4="Core",2,15)+$A4),IF(IF(_xlfn.IFNA(MATCH($A$1,'Curriculum 2024-2025'!$A:$A,0),0)&gt;0,1,IF(_xlfn.IFNA(MATCH($A$1,'Curriculum 2024-2025'!$F:$F,0),0)&gt;0,2,IF(_xlfn.IFNA(MATCH($A$1,'Curriculum 2024-2025'!$K:$K,0),0)&gt;0,3,0)))=3,INDEX('Curriculum 2024-2025'!$K:$K,_xlfn.IFNA(MATCH($A$1,'Curriculum 2024-2025'!$A:$A,0),_xlfn.IFNA(MATCH($A$1,'Curriculum 2024-2025'!$F:$F,0),MATCH($A$1,'Curriculum 2024-2025'!$K:$K,0)))+IF($E4="Core",2,15)+$A4),"")))</f>
        <v>191131360</v>
      </c>
      <c r="C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2024-2025'!$K:$K,0)))+IF($E4="Core",2,15)+$A4),IF(IF(_xlfn.IFNA(MATCH($A$1,'Curriculum 2024-2025'!$A:$A,0),0)&gt;0,1,IF(_xlfn.IFNA(MATCH($A$1,'Curriculum 2024-2025'!$F:$F,0),0)&gt;0,2,IF(_xlfn.IFNA(MATCH($A$1,'Curriculum 2023-2024'!$K:$K,0),0)&gt;0,3,0)))=2,INDEX('Curriculum 2024-2025'!$G:$G,_xlfn.IFNA(MATCH($A$1,'Curriculum 2024-2025'!$A:$A,0),_xlfn.IFNA(MATCH($A$1,'Curriculum 2024-2025'!$F:$F,0),MATCH($A$1,'Curriculum 2024-2025'!$K:$K,0)))+IF($E4="Core",2,15)+$A4),IF(IF(_xlfn.IFNA(MATCH($A$1,'Curriculum 2024-2025'!$A:$A,0),0)&gt;0,1,IF(_xlfn.IFNA(MATCH($A$1,'Curriculum 2024-2025'!$F:$F,0),0)&gt;0,2,IF(_xlfn.IFNA(MATCH($A$1,'Curriculum 2024-2025'!$K:$K,0),0)&gt;0,3,0)))=3,INDEX('Curriculum 2024-2025'!$L:$L,_xlfn.IFNA(MATCH($A$1,'Curriculum 2024-2025'!$A:$A,0),_xlfn.IFNA(MATCH($A$1,'Curriculum 2024-2025'!$F:$F,0),MATCH($A$1,'Curriculum 2024-2025'!$K:$K,0)))+IF($E4="Core",2,15)+$A4),"")))</f>
        <v>Design Principles for Precision Mechanisms 2</v>
      </c>
      <c r="D4">
        <v>5</v>
      </c>
      <c r="E4" t="s">
        <v>236</v>
      </c>
    </row>
    <row r="5" spans="1:6" x14ac:dyDescent="0.25">
      <c r="A5">
        <v>4</v>
      </c>
      <c r="B5">
        <f>IF(IF(_xlfn.IFNA(MATCH($A$1,'Curriculum 2024-2025'!$A:$A,0),0)&gt;0,1,IF(_xlfn.IFNA(MATCH($A$1,'Curriculum 2024-2025'!$F:$F,0),0)&gt;0,2,IF(_xlfn.IFNA(MATCH($A$1,'Curriculum 2024-2025'!$K:$K,0),0)&gt;0,3,0)))=1,INDEX('Curriculum 2024-2025'!$A:$A,_xlfn.IFNA(MATCH($A$1,'Curriculum 2024-2025'!$A:$A,0),_xlfn.IFNA(MATCH($A$1,'Curriculum 2024-2025'!$F:$F,0),MATCH($A$1,'Curriculum 2024-2025'!$K:$K,0)))+IF($E5="Core",2,15)+$A5),IF(IF(_xlfn.IFNA(MATCH($A$1,'Curriculum 2024-2025'!$A:$A,0),0)&gt;0,1,IF(_xlfn.IFNA(MATCH($A$1,'Curriculum 2024-2025'!$F:$F,0),0)&gt;0,2,IF(_xlfn.IFNA(MATCH($A$1,'Curriculum 2024-2025'!$K:$K,0),0)&gt;0,3,0)))=2,INDEX('Curriculum 2024-2025'!$F:$F,_xlfn.IFNA(MATCH($A$1,'Curriculum 2024-2025'!$A:$A,0),_xlfn.IFNA(MATCH($A$1,'Curriculum 2024-2025'!$F:$F,0),MATCH($A$1,'Curriculum 2024-2025'!$K:$K,0)))+IF($E5="Core",2,15)+$A5),IF(IF(_xlfn.IFNA(MATCH($A$1,'Curriculum 2024-2025'!$A:$A,0),0)&gt;0,1,IF(_xlfn.IFNA(MATCH($A$1,'Curriculum 2024-2025'!$F:$F,0),0)&gt;0,2,IF(_xlfn.IFNA(MATCH($A$1,'Curriculum 2024-2025'!$K:$K,0),0)&gt;0,3,0)))=3,INDEX('Curriculum 2024-2025'!$K:$K,_xlfn.IFNA(MATCH($A$1,'Curriculum 2024-2025'!$A:$A,0),_xlfn.IFNA(MATCH($A$1,'Curriculum 2024-2025'!$F:$F,0),MATCH($A$1,'Curriculum 2024-2025'!$K:$K,0)))+IF($E5="Core",2,15)+$A5),"")))</f>
        <v>191121720</v>
      </c>
      <c r="C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2024-2025'!$K:$K,0)))+IF($E5="Core",2,15)+$A5),IF(IF(_xlfn.IFNA(MATCH($A$1,'Curriculum 2024-2025'!$A:$A,0),0)&gt;0,1,IF(_xlfn.IFNA(MATCH($A$1,'Curriculum 2024-2025'!$F:$F,0),0)&gt;0,2,IF(_xlfn.IFNA(MATCH($A$1,'Curriculum 2023-2024'!$K:$K,0),0)&gt;0,3,0)))=2,INDEX('Curriculum 2024-2025'!$G:$G,_xlfn.IFNA(MATCH($A$1,'Curriculum 2024-2025'!$A:$A,0),_xlfn.IFNA(MATCH($A$1,'Curriculum 2024-2025'!$F:$F,0),MATCH($A$1,'Curriculum 2024-2025'!$K:$K,0)))+IF($E5="Core",2,15)+$A5),IF(IF(_xlfn.IFNA(MATCH($A$1,'Curriculum 2024-2025'!$A:$A,0),0)&gt;0,1,IF(_xlfn.IFNA(MATCH($A$1,'Curriculum 2024-2025'!$F:$F,0),0)&gt;0,2,IF(_xlfn.IFNA(MATCH($A$1,'Curriculum 2024-2025'!$K:$K,0),0)&gt;0,3,0)))=3,INDEX('Curriculum 2024-2025'!$L:$L,_xlfn.IFNA(MATCH($A$1,'Curriculum 2024-2025'!$A:$A,0),_xlfn.IFNA(MATCH($A$1,'Curriculum 2024-2025'!$F:$F,0),MATCH($A$1,'Curriculum 2024-2025'!$K:$K,0)))+IF($E5="Core",2,15)+$A5),"")))</f>
        <v>Design, Production and Materials</v>
      </c>
      <c r="D5">
        <v>5</v>
      </c>
      <c r="E5" t="s">
        <v>236</v>
      </c>
    </row>
    <row r="6" spans="1:6" x14ac:dyDescent="0.25">
      <c r="A6">
        <v>5</v>
      </c>
      <c r="B6">
        <f>IF(IF(_xlfn.IFNA(MATCH($A$1,'Curriculum 2024-2025'!$A:$A,0),0)&gt;0,1,IF(_xlfn.IFNA(MATCH($A$1,'Curriculum 2024-2025'!$F:$F,0),0)&gt;0,2,IF(_xlfn.IFNA(MATCH($A$1,'Curriculum 2024-2025'!$K:$K,0),0)&gt;0,3,0)))=1,INDEX('Curriculum 2024-2025'!$A:$A,_xlfn.IFNA(MATCH($A$1,'Curriculum 2024-2025'!$A:$A,0),_xlfn.IFNA(MATCH($A$1,'Curriculum 2024-2025'!$F:$F,0),MATCH($A$1,'Curriculum 2024-2025'!$K:$K,0)))+IF($E6="Core",2,15)+$A6),IF(IF(_xlfn.IFNA(MATCH($A$1,'Curriculum 2024-2025'!$A:$A,0),0)&gt;0,1,IF(_xlfn.IFNA(MATCH($A$1,'Curriculum 2024-2025'!$F:$F,0),0)&gt;0,2,IF(_xlfn.IFNA(MATCH($A$1,'Curriculum 2024-2025'!$K:$K,0),0)&gt;0,3,0)))=2,INDEX('Curriculum 2024-2025'!$F:$F,_xlfn.IFNA(MATCH($A$1,'Curriculum 2024-2025'!$A:$A,0),_xlfn.IFNA(MATCH($A$1,'Curriculum 2024-2025'!$F:$F,0),MATCH($A$1,'Curriculum 2024-2025'!$K:$K,0)))+IF($E6="Core",2,15)+$A6),IF(IF(_xlfn.IFNA(MATCH($A$1,'Curriculum 2024-2025'!$A:$A,0),0)&gt;0,1,IF(_xlfn.IFNA(MATCH($A$1,'Curriculum 2024-2025'!$F:$F,0),0)&gt;0,2,IF(_xlfn.IFNA(MATCH($A$1,'Curriculum 2024-2025'!$K:$K,0),0)&gt;0,3,0)))=3,INDEX('Curriculum 2024-2025'!$K:$K,_xlfn.IFNA(MATCH($A$1,'Curriculum 2024-2025'!$A:$A,0),_xlfn.IFNA(MATCH($A$1,'Curriculum 2024-2025'!$F:$F,0),MATCH($A$1,'Curriculum 2024-2025'!$K:$K,0)))+IF($E6="Core",2,15)+$A6),"")))</f>
        <v>201400046</v>
      </c>
      <c r="C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2024-2025'!$K:$K,0)))+IF($E6="Core",2,15)+$A6),IF(IF(_xlfn.IFNA(MATCH($A$1,'Curriculum 2024-2025'!$A:$A,0),0)&gt;0,1,IF(_xlfn.IFNA(MATCH($A$1,'Curriculum 2024-2025'!$F:$F,0),0)&gt;0,2,IF(_xlfn.IFNA(MATCH($A$1,'Curriculum 2023-2024'!$K:$K,0),0)&gt;0,3,0)))=2,INDEX('Curriculum 2024-2025'!$G:$G,_xlfn.IFNA(MATCH($A$1,'Curriculum 2024-2025'!$A:$A,0),_xlfn.IFNA(MATCH($A$1,'Curriculum 2024-2025'!$F:$F,0),MATCH($A$1,'Curriculum 2024-2025'!$K:$K,0)))+IF($E6="Core",2,15)+$A6),IF(IF(_xlfn.IFNA(MATCH($A$1,'Curriculum 2024-2025'!$A:$A,0),0)&gt;0,1,IF(_xlfn.IFNA(MATCH($A$1,'Curriculum 2024-2025'!$F:$F,0),0)&gt;0,2,IF(_xlfn.IFNA(MATCH($A$1,'Curriculum 2024-2025'!$K:$K,0),0)&gt;0,3,0)))=3,INDEX('Curriculum 2024-2025'!$L:$L,_xlfn.IFNA(MATCH($A$1,'Curriculum 2024-2025'!$A:$A,0),_xlfn.IFNA(MATCH($A$1,'Curriculum 2024-2025'!$F:$F,0),MATCH($A$1,'Curriculum 2024-2025'!$K:$K,0)))+IF($E6="Core",2,15)+$A6),"")))</f>
        <v>Experimental Methods</v>
      </c>
      <c r="D6">
        <v>5</v>
      </c>
      <c r="E6" t="s">
        <v>236</v>
      </c>
    </row>
    <row r="7" spans="1:6" x14ac:dyDescent="0.25">
      <c r="A7">
        <v>6</v>
      </c>
      <c r="B7">
        <f>IF(IF(_xlfn.IFNA(MATCH($A$1,'Curriculum 2024-2025'!$A:$A,0),0)&gt;0,1,IF(_xlfn.IFNA(MATCH($A$1,'Curriculum 2024-2025'!$F:$F,0),0)&gt;0,2,IF(_xlfn.IFNA(MATCH($A$1,'Curriculum 2024-2025'!$K:$K,0),0)&gt;0,3,0)))=1,INDEX('Curriculum 2024-2025'!$A:$A,_xlfn.IFNA(MATCH($A$1,'Curriculum 2024-2025'!$A:$A,0),_xlfn.IFNA(MATCH($A$1,'Curriculum 2024-2025'!$F:$F,0),MATCH($A$1,'Curriculum 2024-2025'!$K:$K,0)))+IF($E7="Core",2,15)+$A7),IF(IF(_xlfn.IFNA(MATCH($A$1,'Curriculum 2024-2025'!$A:$A,0),0)&gt;0,1,IF(_xlfn.IFNA(MATCH($A$1,'Curriculum 2024-2025'!$F:$F,0),0)&gt;0,2,IF(_xlfn.IFNA(MATCH($A$1,'Curriculum 2024-2025'!$K:$K,0),0)&gt;0,3,0)))=2,INDEX('Curriculum 2024-2025'!$F:$F,_xlfn.IFNA(MATCH($A$1,'Curriculum 2024-2025'!$A:$A,0),_xlfn.IFNA(MATCH($A$1,'Curriculum 2024-2025'!$F:$F,0),MATCH($A$1,'Curriculum 2024-2025'!$K:$K,0)))+IF($E7="Core",2,15)+$A7),IF(IF(_xlfn.IFNA(MATCH($A$1,'Curriculum 2024-2025'!$A:$A,0),0)&gt;0,1,IF(_xlfn.IFNA(MATCH($A$1,'Curriculum 2024-2025'!$F:$F,0),0)&gt;0,2,IF(_xlfn.IFNA(MATCH($A$1,'Curriculum 2024-2025'!$K:$K,0),0)&gt;0,3,0)))=3,INDEX('Curriculum 2024-2025'!$K:$K,_xlfn.IFNA(MATCH($A$1,'Curriculum 2024-2025'!$A:$A,0),_xlfn.IFNA(MATCH($A$1,'Curriculum 2024-2025'!$F:$F,0),MATCH($A$1,'Curriculum 2024-2025'!$K:$K,0)))+IF($E7="Core",2,15)+$A7),"")))</f>
        <v>201900037</v>
      </c>
      <c r="C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2024-2025'!$K:$K,0)))+IF($E7="Core",2,15)+$A7),IF(IF(_xlfn.IFNA(MATCH($A$1,'Curriculum 2024-2025'!$A:$A,0),0)&gt;0,1,IF(_xlfn.IFNA(MATCH($A$1,'Curriculum 2024-2025'!$F:$F,0),0)&gt;0,2,IF(_xlfn.IFNA(MATCH($A$1,'Curriculum 2023-2024'!$K:$K,0),0)&gt;0,3,0)))=2,INDEX('Curriculum 2024-2025'!$G:$G,_xlfn.IFNA(MATCH($A$1,'Curriculum 2024-2025'!$A:$A,0),_xlfn.IFNA(MATCH($A$1,'Curriculum 2024-2025'!$F:$F,0),MATCH($A$1,'Curriculum 2024-2025'!$K:$K,0)))+IF($E7="Core",2,15)+$A7),IF(IF(_xlfn.IFNA(MATCH($A$1,'Curriculum 2024-2025'!$A:$A,0),0)&gt;0,1,IF(_xlfn.IFNA(MATCH($A$1,'Curriculum 2024-2025'!$F:$F,0),0)&gt;0,2,IF(_xlfn.IFNA(MATCH($A$1,'Curriculum 2024-2025'!$K:$K,0),0)&gt;0,3,0)))=3,INDEX('Curriculum 2024-2025'!$L:$L,_xlfn.IFNA(MATCH($A$1,'Curriculum 2024-2025'!$A:$A,0),_xlfn.IFNA(MATCH($A$1,'Curriculum 2024-2025'!$F:$F,0),MATCH($A$1,'Curriculum 2024-2025'!$K:$K,0)))+IF($E7="Core",2,15)+$A7),"")))</f>
        <v>Flexible Multibody Dynamics</v>
      </c>
      <c r="D7">
        <v>5</v>
      </c>
      <c r="E7" t="s">
        <v>236</v>
      </c>
    </row>
    <row r="8" spans="1:6" x14ac:dyDescent="0.25">
      <c r="A8">
        <v>7</v>
      </c>
      <c r="B8">
        <f>IF(IF(_xlfn.IFNA(MATCH($A$1,'Curriculum 2024-2025'!$A:$A,0),0)&gt;0,1,IF(_xlfn.IFNA(MATCH($A$1,'Curriculum 2024-2025'!$F:$F,0),0)&gt;0,2,IF(_xlfn.IFNA(MATCH($A$1,'Curriculum 2024-2025'!$K:$K,0),0)&gt;0,3,0)))=1,INDEX('Curriculum 2024-2025'!$A:$A,_xlfn.IFNA(MATCH($A$1,'Curriculum 2024-2025'!$A:$A,0),_xlfn.IFNA(MATCH($A$1,'Curriculum 2024-2025'!$F:$F,0),MATCH($A$1,'Curriculum 2024-2025'!$K:$K,0)))+IF($E8="Core",2,15)+$A8),IF(IF(_xlfn.IFNA(MATCH($A$1,'Curriculum 2024-2025'!$A:$A,0),0)&gt;0,1,IF(_xlfn.IFNA(MATCH($A$1,'Curriculum 2024-2025'!$F:$F,0),0)&gt;0,2,IF(_xlfn.IFNA(MATCH($A$1,'Curriculum 2024-2025'!$K:$K,0),0)&gt;0,3,0)))=2,INDEX('Curriculum 2024-2025'!$F:$F,_xlfn.IFNA(MATCH($A$1,'Curriculum 2024-2025'!$A:$A,0),_xlfn.IFNA(MATCH($A$1,'Curriculum 2024-2025'!$F:$F,0),MATCH($A$1,'Curriculum 2024-2025'!$K:$K,0)))+IF($E8="Core",2,15)+$A8),IF(IF(_xlfn.IFNA(MATCH($A$1,'Curriculum 2024-2025'!$A:$A,0),0)&gt;0,1,IF(_xlfn.IFNA(MATCH($A$1,'Curriculum 2024-2025'!$F:$F,0),0)&gt;0,2,IF(_xlfn.IFNA(MATCH($A$1,'Curriculum 2024-2025'!$K:$K,0),0)&gt;0,3,0)))=3,INDEX('Curriculum 2024-2025'!$K:$K,_xlfn.IFNA(MATCH($A$1,'Curriculum 2024-2025'!$A:$A,0),_xlfn.IFNA(MATCH($A$1,'Curriculum 2024-2025'!$F:$F,0),MATCH($A$1,'Curriculum 2024-2025'!$K:$K,0)))+IF($E8="Core",2,15)+$A8),"")))</f>
        <v>202000247</v>
      </c>
      <c r="C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2024-2025'!$K:$K,0)))+IF($E8="Core",2,15)+$A8),IF(IF(_xlfn.IFNA(MATCH($A$1,'Curriculum 2024-2025'!$A:$A,0),0)&gt;0,1,IF(_xlfn.IFNA(MATCH($A$1,'Curriculum 2024-2025'!$F:$F,0),0)&gt;0,2,IF(_xlfn.IFNA(MATCH($A$1,'Curriculum 2023-2024'!$K:$K,0),0)&gt;0,3,0)))=2,INDEX('Curriculum 2024-2025'!$G:$G,_xlfn.IFNA(MATCH($A$1,'Curriculum 2024-2025'!$A:$A,0),_xlfn.IFNA(MATCH($A$1,'Curriculum 2024-2025'!$F:$F,0),MATCH($A$1,'Curriculum 2024-2025'!$K:$K,0)))+IF($E8="Core",2,15)+$A8),IF(IF(_xlfn.IFNA(MATCH($A$1,'Curriculum 2024-2025'!$A:$A,0),0)&gt;0,1,IF(_xlfn.IFNA(MATCH($A$1,'Curriculum 2024-2025'!$F:$F,0),0)&gt;0,2,IF(_xlfn.IFNA(MATCH($A$1,'Curriculum 2024-2025'!$K:$K,0),0)&gt;0,3,0)))=3,INDEX('Curriculum 2024-2025'!$L:$L,_xlfn.IFNA(MATCH($A$1,'Curriculum 2024-2025'!$A:$A,0),_xlfn.IFNA(MATCH($A$1,'Curriculum 2024-2025'!$F:$F,0),MATCH($A$1,'Curriculum 2024-2025'!$K:$K,0)))+IF($E8="Core",2,15)+$A8),"")))</f>
        <v>Frontiers in High-Tech Systems and Materials</v>
      </c>
      <c r="D8">
        <v>5</v>
      </c>
      <c r="E8" t="s">
        <v>236</v>
      </c>
    </row>
    <row r="9" spans="1:6" x14ac:dyDescent="0.25">
      <c r="A9">
        <v>8</v>
      </c>
      <c r="B9">
        <f>IF(IF(_xlfn.IFNA(MATCH($A$1,'Curriculum 2024-2025'!$A:$A,0),0)&gt;0,1,IF(_xlfn.IFNA(MATCH($A$1,'Curriculum 2024-2025'!$F:$F,0),0)&gt;0,2,IF(_xlfn.IFNA(MATCH($A$1,'Curriculum 2024-2025'!$K:$K,0),0)&gt;0,3,0)))=1,INDEX('Curriculum 2024-2025'!$A:$A,_xlfn.IFNA(MATCH($A$1,'Curriculum 2024-2025'!$A:$A,0),_xlfn.IFNA(MATCH($A$1,'Curriculum 2024-2025'!$F:$F,0),MATCH($A$1,'Curriculum 2024-2025'!$K:$K,0)))+IF($E9="Core",2,15)+$A9),IF(IF(_xlfn.IFNA(MATCH($A$1,'Curriculum 2024-2025'!$A:$A,0),0)&gt;0,1,IF(_xlfn.IFNA(MATCH($A$1,'Curriculum 2024-2025'!$F:$F,0),0)&gt;0,2,IF(_xlfn.IFNA(MATCH($A$1,'Curriculum 2024-2025'!$K:$K,0),0)&gt;0,3,0)))=2,INDEX('Curriculum 2024-2025'!$F:$F,_xlfn.IFNA(MATCH($A$1,'Curriculum 2024-2025'!$A:$A,0),_xlfn.IFNA(MATCH($A$1,'Curriculum 2024-2025'!$F:$F,0),MATCH($A$1,'Curriculum 2024-2025'!$K:$K,0)))+IF($E9="Core",2,15)+$A9),IF(IF(_xlfn.IFNA(MATCH($A$1,'Curriculum 2024-2025'!$A:$A,0),0)&gt;0,1,IF(_xlfn.IFNA(MATCH($A$1,'Curriculum 2024-2025'!$F:$F,0),0)&gt;0,2,IF(_xlfn.IFNA(MATCH($A$1,'Curriculum 2024-2025'!$K:$K,0),0)&gt;0,3,0)))=3,INDEX('Curriculum 2024-2025'!$K:$K,_xlfn.IFNA(MATCH($A$1,'Curriculum 2024-2025'!$A:$A,0),_xlfn.IFNA(MATCH($A$1,'Curriculum 2024-2025'!$F:$F,0),MATCH($A$1,'Curriculum 2024-2025'!$K:$K,0)))+IF($E9="Core",2,15)+$A9),"")))</f>
        <v>201400037</v>
      </c>
      <c r="C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2024-2025'!$K:$K,0)))+IF($E9="Core",2,15)+$A9),IF(IF(_xlfn.IFNA(MATCH($A$1,'Curriculum 2024-2025'!$A:$A,0),0)&gt;0,1,IF(_xlfn.IFNA(MATCH($A$1,'Curriculum 2024-2025'!$F:$F,0),0)&gt;0,2,IF(_xlfn.IFNA(MATCH($A$1,'Curriculum 2023-2024'!$K:$K,0),0)&gt;0,3,0)))=2,INDEX('Curriculum 2024-2025'!$G:$G,_xlfn.IFNA(MATCH($A$1,'Curriculum 2024-2025'!$A:$A,0),_xlfn.IFNA(MATCH($A$1,'Curriculum 2024-2025'!$F:$F,0),MATCH($A$1,'Curriculum 2024-2025'!$K:$K,0)))+IF($E9="Core",2,15)+$A9),IF(IF(_xlfn.IFNA(MATCH($A$1,'Curriculum 2024-2025'!$A:$A,0),0)&gt;0,1,IF(_xlfn.IFNA(MATCH($A$1,'Curriculum 2024-2025'!$F:$F,0),0)&gt;0,2,IF(_xlfn.IFNA(MATCH($A$1,'Curriculum 2024-2025'!$K:$K,0),0)&gt;0,3,0)))=3,INDEX('Curriculum 2024-2025'!$L:$L,_xlfn.IFNA(MATCH($A$1,'Curriculum 2024-2025'!$A:$A,0),_xlfn.IFNA(MATCH($A$1,'Curriculum 2024-2025'!$F:$F,0),MATCH($A$1,'Curriculum 2024-2025'!$K:$K,0)))+IF($E9="Core",2,15)+$A9),"")))</f>
        <v>Linear Solid Mechanics</v>
      </c>
      <c r="D9">
        <v>5</v>
      </c>
      <c r="E9" t="s">
        <v>236</v>
      </c>
    </row>
    <row r="10" spans="1:6" x14ac:dyDescent="0.25">
      <c r="A10">
        <v>9</v>
      </c>
      <c r="B10">
        <f>IF(IF(_xlfn.IFNA(MATCH($A$1,'Curriculum 2024-2025'!$A:$A,0),0)&gt;0,1,IF(_xlfn.IFNA(MATCH($A$1,'Curriculum 2024-2025'!$F:$F,0),0)&gt;0,2,IF(_xlfn.IFNA(MATCH($A$1,'Curriculum 2024-2025'!$K:$K,0),0)&gt;0,3,0)))=1,INDEX('Curriculum 2024-2025'!$A:$A,_xlfn.IFNA(MATCH($A$1,'Curriculum 2024-2025'!$A:$A,0),_xlfn.IFNA(MATCH($A$1,'Curriculum 2024-2025'!$F:$F,0),MATCH($A$1,'Curriculum 2024-2025'!$K:$K,0)))+IF($E10="Core",2,15)+$A10),IF(IF(_xlfn.IFNA(MATCH($A$1,'Curriculum 2024-2025'!$A:$A,0),0)&gt;0,1,IF(_xlfn.IFNA(MATCH($A$1,'Curriculum 2024-2025'!$F:$F,0),0)&gt;0,2,IF(_xlfn.IFNA(MATCH($A$1,'Curriculum 2024-2025'!$K:$K,0),0)&gt;0,3,0)))=2,INDEX('Curriculum 2024-2025'!$F:$F,_xlfn.IFNA(MATCH($A$1,'Curriculum 2024-2025'!$A:$A,0),_xlfn.IFNA(MATCH($A$1,'Curriculum 2024-2025'!$F:$F,0),MATCH($A$1,'Curriculum 2024-2025'!$K:$K,0)))+IF($E10="Core",2,15)+$A10),IF(IF(_xlfn.IFNA(MATCH($A$1,'Curriculum 2024-2025'!$A:$A,0),0)&gt;0,1,IF(_xlfn.IFNA(MATCH($A$1,'Curriculum 2024-2025'!$F:$F,0),0)&gt;0,2,IF(_xlfn.IFNA(MATCH($A$1,'Curriculum 2024-2025'!$K:$K,0),0)&gt;0,3,0)))=3,INDEX('Curriculum 2024-2025'!$K:$K,_xlfn.IFNA(MATCH($A$1,'Curriculum 2024-2025'!$A:$A,0),_xlfn.IFNA(MATCH($A$1,'Curriculum 2024-2025'!$F:$F,0),MATCH($A$1,'Curriculum 2024-2025'!$K:$K,0)))+IF($E10="Core",2,15)+$A10),"")))</f>
        <v>201400042</v>
      </c>
      <c r="C1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2024-2025'!$K:$K,0)))+IF($E10="Core",2,15)+$A10),IF(IF(_xlfn.IFNA(MATCH($A$1,'Curriculum 2024-2025'!$A:$A,0),0)&gt;0,1,IF(_xlfn.IFNA(MATCH($A$1,'Curriculum 2024-2025'!$F:$F,0),0)&gt;0,2,IF(_xlfn.IFNA(MATCH($A$1,'Curriculum 2023-2024'!$K:$K,0),0)&gt;0,3,0)))=2,INDEX('Curriculum 2024-2025'!$G:$G,_xlfn.IFNA(MATCH($A$1,'Curriculum 2024-2025'!$A:$A,0),_xlfn.IFNA(MATCH($A$1,'Curriculum 2024-2025'!$F:$F,0),MATCH($A$1,'Curriculum 2024-2025'!$K:$K,0)))+IF($E10="Core",2,15)+$A10),IF(IF(_xlfn.IFNA(MATCH($A$1,'Curriculum 2024-2025'!$A:$A,0),0)&gt;0,1,IF(_xlfn.IFNA(MATCH($A$1,'Curriculum 2024-2025'!$F:$F,0),0)&gt;0,2,IF(_xlfn.IFNA(MATCH($A$1,'Curriculum 2024-2025'!$K:$K,0),0)&gt;0,3,0)))=3,INDEX('Curriculum 2024-2025'!$L:$L,_xlfn.IFNA(MATCH($A$1,'Curriculum 2024-2025'!$A:$A,0),_xlfn.IFNA(MATCH($A$1,'Curriculum 2024-2025'!$F:$F,0),MATCH($A$1,'Curriculum 2024-2025'!$K:$K,0)))+IF($E10="Core",2,15)+$A10),"")))</f>
        <v>Nonlinear Solid Mechanics</v>
      </c>
      <c r="D10">
        <v>5</v>
      </c>
      <c r="E10" t="s">
        <v>236</v>
      </c>
    </row>
    <row r="11" spans="1:6" x14ac:dyDescent="0.25">
      <c r="A11">
        <v>10</v>
      </c>
      <c r="B11">
        <f>IF(IF(_xlfn.IFNA(MATCH($A$1,'Curriculum 2024-2025'!$A:$A,0),0)&gt;0,1,IF(_xlfn.IFNA(MATCH($A$1,'Curriculum 2024-2025'!$F:$F,0),0)&gt;0,2,IF(_xlfn.IFNA(MATCH($A$1,'Curriculum 2024-2025'!$K:$K,0),0)&gt;0,3,0)))=1,INDEX('Curriculum 2024-2025'!$A:$A,_xlfn.IFNA(MATCH($A$1,'Curriculum 2024-2025'!$A:$A,0),_xlfn.IFNA(MATCH($A$1,'Curriculum 2024-2025'!$F:$F,0),MATCH($A$1,'Curriculum 2024-2025'!$K:$K,0)))+IF($E11="Core",2,15)+$A11),IF(IF(_xlfn.IFNA(MATCH($A$1,'Curriculum 2024-2025'!$A:$A,0),0)&gt;0,1,IF(_xlfn.IFNA(MATCH($A$1,'Curriculum 2024-2025'!$F:$F,0),0)&gt;0,2,IF(_xlfn.IFNA(MATCH($A$1,'Curriculum 2024-2025'!$K:$K,0),0)&gt;0,3,0)))=2,INDEX('Curriculum 2024-2025'!$F:$F,_xlfn.IFNA(MATCH($A$1,'Curriculum 2024-2025'!$A:$A,0),_xlfn.IFNA(MATCH($A$1,'Curriculum 2024-2025'!$F:$F,0),MATCH($A$1,'Curriculum 2024-2025'!$K:$K,0)))+IF($E11="Core",2,15)+$A11),IF(IF(_xlfn.IFNA(MATCH($A$1,'Curriculum 2024-2025'!$A:$A,0),0)&gt;0,1,IF(_xlfn.IFNA(MATCH($A$1,'Curriculum 2024-2025'!$F:$F,0),0)&gt;0,2,IF(_xlfn.IFNA(MATCH($A$1,'Curriculum 2024-2025'!$K:$K,0),0)&gt;0,3,0)))=3,INDEX('Curriculum 2024-2025'!$K:$K,_xlfn.IFNA(MATCH($A$1,'Curriculum 2024-2025'!$A:$A,0),_xlfn.IFNA(MATCH($A$1,'Curriculum 2024-2025'!$F:$F,0),MATCH($A$1,'Curriculum 2024-2025'!$K:$K,0)))+IF($E11="Core",2,15)+$A11),"")))</f>
        <v>201400044</v>
      </c>
      <c r="C1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2024-2025'!$K:$K,0)))+IF($E11="Core",2,15)+$A11),IF(IF(_xlfn.IFNA(MATCH($A$1,'Curriculum 2024-2025'!$A:$A,0),0)&gt;0,1,IF(_xlfn.IFNA(MATCH($A$1,'Curriculum 2024-2025'!$F:$F,0),0)&gt;0,2,IF(_xlfn.IFNA(MATCH($A$1,'Curriculum 2023-2024'!$K:$K,0),0)&gt;0,3,0)))=2,INDEX('Curriculum 2024-2025'!$G:$G,_xlfn.IFNA(MATCH($A$1,'Curriculum 2024-2025'!$A:$A,0),_xlfn.IFNA(MATCH($A$1,'Curriculum 2024-2025'!$F:$F,0),MATCH($A$1,'Curriculum 2024-2025'!$K:$K,0)))+IF($E11="Core",2,15)+$A11),IF(IF(_xlfn.IFNA(MATCH($A$1,'Curriculum 2024-2025'!$A:$A,0),0)&gt;0,1,IF(_xlfn.IFNA(MATCH($A$1,'Curriculum 2024-2025'!$F:$F,0),0)&gt;0,2,IF(_xlfn.IFNA(MATCH($A$1,'Curriculum 2024-2025'!$K:$K,0),0)&gt;0,3,0)))=3,INDEX('Curriculum 2024-2025'!$L:$L,_xlfn.IFNA(MATCH($A$1,'Curriculum 2024-2025'!$A:$A,0),_xlfn.IFNA(MATCH($A$1,'Curriculum 2024-2025'!$F:$F,0),MATCH($A$1,'Curriculum 2024-2025'!$K:$K,0)))+IF($E11="Core",2,15)+$A11),"")))</f>
        <v>Plastic &amp; Elastomer Engineering</v>
      </c>
      <c r="D11">
        <v>5</v>
      </c>
      <c r="E11" t="s">
        <v>236</v>
      </c>
    </row>
    <row r="12" spans="1:6" x14ac:dyDescent="0.25">
      <c r="A12">
        <v>11</v>
      </c>
      <c r="B12">
        <f>IF(IF(_xlfn.IFNA(MATCH($A$1,'Curriculum 2024-2025'!$A:$A,0),0)&gt;0,1,IF(_xlfn.IFNA(MATCH($A$1,'Curriculum 2024-2025'!$F:$F,0),0)&gt;0,2,IF(_xlfn.IFNA(MATCH($A$1,'Curriculum 2024-2025'!$K:$K,0),0)&gt;0,3,0)))=1,INDEX('Curriculum 2024-2025'!$A:$A,_xlfn.IFNA(MATCH($A$1,'Curriculum 2024-2025'!$A:$A,0),_xlfn.IFNA(MATCH($A$1,'Curriculum 2024-2025'!$F:$F,0),MATCH($A$1,'Curriculum 2024-2025'!$K:$K,0)))+IF($E12="Core",2,15)+$A12),IF(IF(_xlfn.IFNA(MATCH($A$1,'Curriculum 2024-2025'!$A:$A,0),0)&gt;0,1,IF(_xlfn.IFNA(MATCH($A$1,'Curriculum 2024-2025'!$F:$F,0),0)&gt;0,2,IF(_xlfn.IFNA(MATCH($A$1,'Curriculum 2024-2025'!$K:$K,0),0)&gt;0,3,0)))=2,INDEX('Curriculum 2024-2025'!$F:$F,_xlfn.IFNA(MATCH($A$1,'Curriculum 2024-2025'!$A:$A,0),_xlfn.IFNA(MATCH($A$1,'Curriculum 2024-2025'!$F:$F,0),MATCH($A$1,'Curriculum 2024-2025'!$K:$K,0)))+IF($E12="Core",2,15)+$A12),IF(IF(_xlfn.IFNA(MATCH($A$1,'Curriculum 2024-2025'!$A:$A,0),0)&gt;0,1,IF(_xlfn.IFNA(MATCH($A$1,'Curriculum 2024-2025'!$F:$F,0),0)&gt;0,2,IF(_xlfn.IFNA(MATCH($A$1,'Curriculum 2024-2025'!$K:$K,0),0)&gt;0,3,0)))=3,INDEX('Curriculum 2024-2025'!$K:$K,_xlfn.IFNA(MATCH($A$1,'Curriculum 2024-2025'!$A:$A,0),_xlfn.IFNA(MATCH($A$1,'Curriculum 2024-2025'!$F:$F,0),MATCH($A$1,'Curriculum 2024-2025'!$K:$K,0)))+IF($E12="Core",2,15)+$A12),"")))</f>
        <v>191155700</v>
      </c>
      <c r="C1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2024-2025'!$K:$K,0)))+IF($E12="Core",2,15)+$A12),IF(IF(_xlfn.IFNA(MATCH($A$1,'Curriculum 2024-2025'!$A:$A,0),0)&gt;0,1,IF(_xlfn.IFNA(MATCH($A$1,'Curriculum 2024-2025'!$F:$F,0),0)&gt;0,2,IF(_xlfn.IFNA(MATCH($A$1,'Curriculum 2023-2024'!$K:$K,0),0)&gt;0,3,0)))=2,INDEX('Curriculum 2024-2025'!$G:$G,_xlfn.IFNA(MATCH($A$1,'Curriculum 2024-2025'!$A:$A,0),_xlfn.IFNA(MATCH($A$1,'Curriculum 2024-2025'!$F:$F,0),MATCH($A$1,'Curriculum 2024-2025'!$K:$K,0)))+IF($E12="Core",2,15)+$A12),IF(IF(_xlfn.IFNA(MATCH($A$1,'Curriculum 2024-2025'!$A:$A,0),0)&gt;0,1,IF(_xlfn.IFNA(MATCH($A$1,'Curriculum 2024-2025'!$F:$F,0),0)&gt;0,2,IF(_xlfn.IFNA(MATCH($A$1,'Curriculum 2024-2025'!$K:$K,0),0)&gt;0,3,0)))=3,INDEX('Curriculum 2024-2025'!$L:$L,_xlfn.IFNA(MATCH($A$1,'Curriculum 2024-2025'!$A:$A,0),_xlfn.IFNA(MATCH($A$1,'Curriculum 2024-2025'!$F:$F,0),MATCH($A$1,'Curriculum 2024-2025'!$K:$K,0)))+IF($E12="Core",2,15)+$A12),"")))</f>
        <v>Solids &amp; Surfaces</v>
      </c>
      <c r="D12">
        <v>5</v>
      </c>
      <c r="E12" t="s">
        <v>236</v>
      </c>
    </row>
    <row r="13" spans="1:6" x14ac:dyDescent="0.25">
      <c r="A13">
        <v>12</v>
      </c>
      <c r="B13">
        <f>IF(IF(_xlfn.IFNA(MATCH($A$1,'Curriculum 2024-2025'!$A:$A,0),0)&gt;0,1,IF(_xlfn.IFNA(MATCH($A$1,'Curriculum 2024-2025'!$F:$F,0),0)&gt;0,2,IF(_xlfn.IFNA(MATCH($A$1,'Curriculum 2024-2025'!$K:$K,0),0)&gt;0,3,0)))=1,INDEX('Curriculum 2024-2025'!$A:$A,_xlfn.IFNA(MATCH($A$1,'Curriculum 2024-2025'!$A:$A,0),_xlfn.IFNA(MATCH($A$1,'Curriculum 2024-2025'!$F:$F,0),MATCH($A$1,'Curriculum 2024-2025'!$K:$K,0)))+IF($E13="Core",2,15)+$A13),IF(IF(_xlfn.IFNA(MATCH($A$1,'Curriculum 2024-2025'!$A:$A,0),0)&gt;0,1,IF(_xlfn.IFNA(MATCH($A$1,'Curriculum 2024-2025'!$F:$F,0),0)&gt;0,2,IF(_xlfn.IFNA(MATCH($A$1,'Curriculum 2024-2025'!$K:$K,0),0)&gt;0,3,0)))=2,INDEX('Curriculum 2024-2025'!$F:$F,_xlfn.IFNA(MATCH($A$1,'Curriculum 2024-2025'!$A:$A,0),_xlfn.IFNA(MATCH($A$1,'Curriculum 2024-2025'!$F:$F,0),MATCH($A$1,'Curriculum 2024-2025'!$K:$K,0)))+IF($E13="Core",2,15)+$A13),IF(IF(_xlfn.IFNA(MATCH($A$1,'Curriculum 2024-2025'!$A:$A,0),0)&gt;0,1,IF(_xlfn.IFNA(MATCH($A$1,'Curriculum 2024-2025'!$F:$F,0),0)&gt;0,2,IF(_xlfn.IFNA(MATCH($A$1,'Curriculum 2024-2025'!$K:$K,0),0)&gt;0,3,0)))=3,INDEX('Curriculum 2024-2025'!$K:$K,_xlfn.IFNA(MATCH($A$1,'Curriculum 2024-2025'!$A:$A,0),_xlfn.IFNA(MATCH($A$1,'Curriculum 2024-2025'!$F:$F,0),MATCH($A$1,'Curriculum 2024-2025'!$K:$K,0)))+IF($E13="Core",2,15)+$A13),"")))</f>
        <v>202000037</v>
      </c>
      <c r="C1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2024-2025'!$K:$K,0)))+IF($E13="Core",2,15)+$A13),IF(IF(_xlfn.IFNA(MATCH($A$1,'Curriculum 2024-2025'!$A:$A,0),0)&gt;0,1,IF(_xlfn.IFNA(MATCH($A$1,'Curriculum 2024-2025'!$F:$F,0),0)&gt;0,2,IF(_xlfn.IFNA(MATCH($A$1,'Curriculum 2023-2024'!$K:$K,0),0)&gt;0,3,0)))=2,INDEX('Curriculum 2024-2025'!$G:$G,_xlfn.IFNA(MATCH($A$1,'Curriculum 2024-2025'!$A:$A,0),_xlfn.IFNA(MATCH($A$1,'Curriculum 2024-2025'!$F:$F,0),MATCH($A$1,'Curriculum 2024-2025'!$K:$K,0)))+IF($E13="Core",2,15)+$A13),IF(IF(_xlfn.IFNA(MATCH($A$1,'Curriculum 2024-2025'!$A:$A,0),0)&gt;0,1,IF(_xlfn.IFNA(MATCH($A$1,'Curriculum 2024-2025'!$F:$F,0),0)&gt;0,2,IF(_xlfn.IFNA(MATCH($A$1,'Curriculum 2024-2025'!$K:$K,0),0)&gt;0,3,0)))=3,INDEX('Curriculum 2024-2025'!$L:$L,_xlfn.IFNA(MATCH($A$1,'Curriculum 2024-2025'!$A:$A,0),_xlfn.IFNA(MATCH($A$1,'Curriculum 2024-2025'!$F:$F,0),MATCH($A$1,'Curriculum 2024-2025'!$K:$K,0)))+IF($E13="Core",2,15)+$A13),"")))</f>
        <v>Structural Dynamics</v>
      </c>
      <c r="D13">
        <v>5</v>
      </c>
      <c r="E13" t="s">
        <v>236</v>
      </c>
    </row>
    <row r="14" spans="1:6" x14ac:dyDescent="0.25">
      <c r="A14">
        <v>1</v>
      </c>
      <c r="B14">
        <f>IF(IF(_xlfn.IFNA(MATCH($A$1,'Curriculum 2024-2025'!$A:$A,0),0)&gt;0,1,IF(_xlfn.IFNA(MATCH($A$1,'Curriculum 2024-2025'!$F:$F,0),0)&gt;0,2,IF(_xlfn.IFNA(MATCH($A$1,'Curriculum 2024-2025'!$K:$K,0),0)&gt;0,3,0)))=1,INDEX('Curriculum 2024-2025'!$A:$A,_xlfn.IFNA(MATCH($A$1,'Curriculum 2024-2025'!$A:$A,0),_xlfn.IFNA(MATCH($A$1,'Curriculum 2024-2025'!$F:$F,0),MATCH($A$1,'Curriculum 2024-2025'!$K:$K,0)))+IF($E14="Core",2,15)+$A14),IF(IF(_xlfn.IFNA(MATCH($A$1,'Curriculum 2024-2025'!$A:$A,0),0)&gt;0,1,IF(_xlfn.IFNA(MATCH($A$1,'Curriculum 2024-2025'!$F:$F,0),0)&gt;0,2,IF(_xlfn.IFNA(MATCH($A$1,'Curriculum 2024-2025'!$K:$K,0),0)&gt;0,3,0)))=2,INDEX('Curriculum 2024-2025'!$F:$F,_xlfn.IFNA(MATCH($A$1,'Curriculum 2024-2025'!$A:$A,0),_xlfn.IFNA(MATCH($A$1,'Curriculum 2024-2025'!$F:$F,0),MATCH($A$1,'Curriculum 2024-2025'!$K:$K,0)))+IF($E14="Core",2,15)+$A14),IF(IF(_xlfn.IFNA(MATCH($A$1,'Curriculum 2024-2025'!$A:$A,0),0)&gt;0,1,IF(_xlfn.IFNA(MATCH($A$1,'Curriculum 2024-2025'!$F:$F,0),0)&gt;0,2,IF(_xlfn.IFNA(MATCH($A$1,'Curriculum 2024-2025'!$K:$K,0),0)&gt;0,3,0)))=3,INDEX('Curriculum 2024-2025'!$K:$K,_xlfn.IFNA(MATCH($A$1,'Curriculum 2024-2025'!$A:$A,0),_xlfn.IFNA(MATCH($A$1,'Curriculum 2024-2025'!$F:$F,0),MATCH($A$1,'Curriculum 2024-2025'!$K:$K,0)))+IF($E14="Core",2,15)+$A14),"")))</f>
        <v>202001392</v>
      </c>
      <c r="C1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2024-2025'!$K:$K,0)))+IF($E14="Core",2,15)+$A14),IF(IF(_xlfn.IFNA(MATCH($A$1,'Curriculum 2024-2025'!$A:$A,0),0)&gt;0,1,IF(_xlfn.IFNA(MATCH($A$1,'Curriculum 2024-2025'!$F:$F,0),0)&gt;0,2,IF(_xlfn.IFNA(MATCH($A$1,'Curriculum 2023-2024'!$K:$K,0),0)&gt;0,3,0)))=2,INDEX('Curriculum 2024-2025'!$G:$G,_xlfn.IFNA(MATCH($A$1,'Curriculum 2024-2025'!$A:$A,0),_xlfn.IFNA(MATCH($A$1,'Curriculum 2024-2025'!$F:$F,0),MATCH($A$1,'Curriculum 2024-2025'!$K:$K,0)))+IF($E14="Core",2,15)+$A14),IF(IF(_xlfn.IFNA(MATCH($A$1,'Curriculum 2024-2025'!$A:$A,0),0)&gt;0,1,IF(_xlfn.IFNA(MATCH($A$1,'Curriculum 2024-2025'!$F:$F,0),0)&gt;0,2,IF(_xlfn.IFNA(MATCH($A$1,'Curriculum 2024-2025'!$K:$K,0),0)&gt;0,3,0)))=3,INDEX('Curriculum 2024-2025'!$L:$L,_xlfn.IFNA(MATCH($A$1,'Curriculum 2024-2025'!$A:$A,0),_xlfn.IFNA(MATCH($A$1,'Curriculum 2024-2025'!$F:$F,0),MATCH($A$1,'Curriculum 2024-2025'!$K:$K,0)))+IF($E14="Core",2,15)+$A14),"")))</f>
        <v>Active Sound and Vibration Control</v>
      </c>
      <c r="D14">
        <v>5</v>
      </c>
      <c r="E14" t="s">
        <v>237</v>
      </c>
    </row>
    <row r="15" spans="1:6" x14ac:dyDescent="0.25">
      <c r="A15">
        <v>2</v>
      </c>
      <c r="B15">
        <f>IF(IF(_xlfn.IFNA(MATCH($A$1,'Curriculum 2024-2025'!$A:$A,0),0)&gt;0,1,IF(_xlfn.IFNA(MATCH($A$1,'Curriculum 2024-2025'!$F:$F,0),0)&gt;0,2,IF(_xlfn.IFNA(MATCH($A$1,'Curriculum 2024-2025'!$K:$K,0),0)&gt;0,3,0)))=1,INDEX('Curriculum 2024-2025'!$A:$A,_xlfn.IFNA(MATCH($A$1,'Curriculum 2024-2025'!$A:$A,0),_xlfn.IFNA(MATCH($A$1,'Curriculum 2024-2025'!$F:$F,0),MATCH($A$1,'Curriculum 2024-2025'!$K:$K,0)))+IF($E15="Core",2,15)+$A15),IF(IF(_xlfn.IFNA(MATCH($A$1,'Curriculum 2024-2025'!$A:$A,0),0)&gt;0,1,IF(_xlfn.IFNA(MATCH($A$1,'Curriculum 2024-2025'!$F:$F,0),0)&gt;0,2,IF(_xlfn.IFNA(MATCH($A$1,'Curriculum 2024-2025'!$K:$K,0),0)&gt;0,3,0)))=2,INDEX('Curriculum 2024-2025'!$F:$F,_xlfn.IFNA(MATCH($A$1,'Curriculum 2024-2025'!$A:$A,0),_xlfn.IFNA(MATCH($A$1,'Curriculum 2024-2025'!$F:$F,0),MATCH($A$1,'Curriculum 2024-2025'!$K:$K,0)))+IF($E15="Core",2,15)+$A15),IF(IF(_xlfn.IFNA(MATCH($A$1,'Curriculum 2024-2025'!$A:$A,0),0)&gt;0,1,IF(_xlfn.IFNA(MATCH($A$1,'Curriculum 2024-2025'!$F:$F,0),0)&gt;0,2,IF(_xlfn.IFNA(MATCH($A$1,'Curriculum 2024-2025'!$K:$K,0),0)&gt;0,3,0)))=3,INDEX('Curriculum 2024-2025'!$K:$K,_xlfn.IFNA(MATCH($A$1,'Curriculum 2024-2025'!$A:$A,0),_xlfn.IFNA(MATCH($A$1,'Curriculum 2024-2025'!$F:$F,0),MATCH($A$1,'Curriculum 2024-2025'!$K:$K,0)))+IF($E15="Core",2,15)+$A15),"")))</f>
        <v>202100228</v>
      </c>
      <c r="C1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2024-2025'!$K:$K,0)))+IF($E15="Core",2,15)+$A15),IF(IF(_xlfn.IFNA(MATCH($A$1,'Curriculum 2024-2025'!$A:$A,0),0)&gt;0,1,IF(_xlfn.IFNA(MATCH($A$1,'Curriculum 2024-2025'!$F:$F,0),0)&gt;0,2,IF(_xlfn.IFNA(MATCH($A$1,'Curriculum 2023-2024'!$K:$K,0),0)&gt;0,3,0)))=2,INDEX('Curriculum 2024-2025'!$G:$G,_xlfn.IFNA(MATCH($A$1,'Curriculum 2024-2025'!$A:$A,0),_xlfn.IFNA(MATCH($A$1,'Curriculum 2024-2025'!$F:$F,0),MATCH($A$1,'Curriculum 2024-2025'!$K:$K,0)))+IF($E15="Core",2,15)+$A15),IF(IF(_xlfn.IFNA(MATCH($A$1,'Curriculum 2024-2025'!$A:$A,0),0)&gt;0,1,IF(_xlfn.IFNA(MATCH($A$1,'Curriculum 2024-2025'!$F:$F,0),0)&gt;0,2,IF(_xlfn.IFNA(MATCH($A$1,'Curriculum 2024-2025'!$K:$K,0),0)&gt;0,3,0)))=3,INDEX('Curriculum 2024-2025'!$L:$L,_xlfn.IFNA(MATCH($A$1,'Curriculum 2024-2025'!$A:$A,0),_xlfn.IFNA(MATCH($A$1,'Curriculum 2024-2025'!$F:$F,0),MATCH($A$1,'Curriculum 2024-2025'!$K:$K,0)))+IF($E15="Core",2,15)+$A15),"")))</f>
        <v>Adhesion and Bonding Technology</v>
      </c>
      <c r="D15">
        <v>5</v>
      </c>
      <c r="E15" t="s">
        <v>237</v>
      </c>
    </row>
    <row r="16" spans="1:6" x14ac:dyDescent="0.25">
      <c r="A16">
        <v>3</v>
      </c>
      <c r="B16">
        <f>IF(IF(_xlfn.IFNA(MATCH($A$1,'Curriculum 2024-2025'!$A:$A,0),0)&gt;0,1,IF(_xlfn.IFNA(MATCH($A$1,'Curriculum 2024-2025'!$F:$F,0),0)&gt;0,2,IF(_xlfn.IFNA(MATCH($A$1,'Curriculum 2024-2025'!$K:$K,0),0)&gt;0,3,0)))=1,INDEX('Curriculum 2024-2025'!$A:$A,_xlfn.IFNA(MATCH($A$1,'Curriculum 2024-2025'!$A:$A,0),_xlfn.IFNA(MATCH($A$1,'Curriculum 2024-2025'!$F:$F,0),MATCH($A$1,'Curriculum 2024-2025'!$K:$K,0)))+IF($E16="Core",2,15)+$A16),IF(IF(_xlfn.IFNA(MATCH($A$1,'Curriculum 2024-2025'!$A:$A,0),0)&gt;0,1,IF(_xlfn.IFNA(MATCH($A$1,'Curriculum 2024-2025'!$F:$F,0),0)&gt;0,2,IF(_xlfn.IFNA(MATCH($A$1,'Curriculum 2024-2025'!$K:$K,0),0)&gt;0,3,0)))=2,INDEX('Curriculum 2024-2025'!$F:$F,_xlfn.IFNA(MATCH($A$1,'Curriculum 2024-2025'!$A:$A,0),_xlfn.IFNA(MATCH($A$1,'Curriculum 2024-2025'!$F:$F,0),MATCH($A$1,'Curriculum 2024-2025'!$K:$K,0)))+IF($E16="Core",2,15)+$A16),IF(IF(_xlfn.IFNA(MATCH($A$1,'Curriculum 2024-2025'!$A:$A,0),0)&gt;0,1,IF(_xlfn.IFNA(MATCH($A$1,'Curriculum 2024-2025'!$F:$F,0),0)&gt;0,2,IF(_xlfn.IFNA(MATCH($A$1,'Curriculum 2024-2025'!$K:$K,0),0)&gt;0,3,0)))=3,INDEX('Curriculum 2024-2025'!$K:$K,_xlfn.IFNA(MATCH($A$1,'Curriculum 2024-2025'!$A:$A,0),_xlfn.IFNA(MATCH($A$1,'Curriculum 2024-2025'!$F:$F,0),MATCH($A$1,'Curriculum 2024-2025'!$K:$K,0)))+IF($E16="Core",2,15)+$A16),"")))</f>
        <v>201500024</v>
      </c>
      <c r="C1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2024-2025'!$K:$K,0)))+IF($E16="Core",2,15)+$A16),IF(IF(_xlfn.IFNA(MATCH($A$1,'Curriculum 2024-2025'!$A:$A,0),0)&gt;0,1,IF(_xlfn.IFNA(MATCH($A$1,'Curriculum 2024-2025'!$F:$F,0),0)&gt;0,2,IF(_xlfn.IFNA(MATCH($A$1,'Curriculum 2023-2024'!$K:$K,0),0)&gt;0,3,0)))=2,INDEX('Curriculum 2024-2025'!$G:$G,_xlfn.IFNA(MATCH($A$1,'Curriculum 2024-2025'!$A:$A,0),_xlfn.IFNA(MATCH($A$1,'Curriculum 2024-2025'!$F:$F,0),MATCH($A$1,'Curriculum 2024-2025'!$K:$K,0)))+IF($E16="Core",2,15)+$A16),IF(IF(_xlfn.IFNA(MATCH($A$1,'Curriculum 2024-2025'!$A:$A,0),0)&gt;0,1,IF(_xlfn.IFNA(MATCH($A$1,'Curriculum 2024-2025'!$F:$F,0),0)&gt;0,2,IF(_xlfn.IFNA(MATCH($A$1,'Curriculum 2024-2025'!$K:$K,0),0)&gt;0,3,0)))=3,INDEX('Curriculum 2024-2025'!$L:$L,_xlfn.IFNA(MATCH($A$1,'Curriculum 2024-2025'!$A:$A,0),_xlfn.IFNA(MATCH($A$1,'Curriculum 2024-2025'!$F:$F,0),MATCH($A$1,'Curriculum 2024-2025'!$K:$K,0)))+IF($E16="Core",2,15)+$A16),"")))</f>
        <v>Advanced Thermodynamics</v>
      </c>
      <c r="D16">
        <v>5</v>
      </c>
      <c r="E16" t="s">
        <v>237</v>
      </c>
    </row>
    <row r="17" spans="1:5" x14ac:dyDescent="0.25">
      <c r="A17">
        <v>4</v>
      </c>
      <c r="B17">
        <f>IF(IF(_xlfn.IFNA(MATCH($A$1,'Curriculum 2024-2025'!$A:$A,0),0)&gt;0,1,IF(_xlfn.IFNA(MATCH($A$1,'Curriculum 2024-2025'!$F:$F,0),0)&gt;0,2,IF(_xlfn.IFNA(MATCH($A$1,'Curriculum 2024-2025'!$K:$K,0),0)&gt;0,3,0)))=1,INDEX('Curriculum 2024-2025'!$A:$A,_xlfn.IFNA(MATCH($A$1,'Curriculum 2024-2025'!$A:$A,0),_xlfn.IFNA(MATCH($A$1,'Curriculum 2024-2025'!$F:$F,0),MATCH($A$1,'Curriculum 2024-2025'!$K:$K,0)))+IF($E17="Core",2,15)+$A17),IF(IF(_xlfn.IFNA(MATCH($A$1,'Curriculum 2024-2025'!$A:$A,0),0)&gt;0,1,IF(_xlfn.IFNA(MATCH($A$1,'Curriculum 2024-2025'!$F:$F,0),0)&gt;0,2,IF(_xlfn.IFNA(MATCH($A$1,'Curriculum 2024-2025'!$K:$K,0),0)&gt;0,3,0)))=2,INDEX('Curriculum 2024-2025'!$F:$F,_xlfn.IFNA(MATCH($A$1,'Curriculum 2024-2025'!$A:$A,0),_xlfn.IFNA(MATCH($A$1,'Curriculum 2024-2025'!$F:$F,0),MATCH($A$1,'Curriculum 2024-2025'!$K:$K,0)))+IF($E17="Core",2,15)+$A17),IF(IF(_xlfn.IFNA(MATCH($A$1,'Curriculum 2024-2025'!$A:$A,0),0)&gt;0,1,IF(_xlfn.IFNA(MATCH($A$1,'Curriculum 2024-2025'!$F:$F,0),0)&gt;0,2,IF(_xlfn.IFNA(MATCH($A$1,'Curriculum 2024-2025'!$K:$K,0),0)&gt;0,3,0)))=3,INDEX('Curriculum 2024-2025'!$K:$K,_xlfn.IFNA(MATCH($A$1,'Curriculum 2024-2025'!$A:$A,0),_xlfn.IFNA(MATCH($A$1,'Curriculum 2024-2025'!$F:$F,0),MATCH($A$1,'Curriculum 2024-2025'!$K:$K,0)))+IF($E17="Core",2,15)+$A17),"")))</f>
        <v>191121700</v>
      </c>
      <c r="C1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2024-2025'!$K:$K,0)))+IF($E17="Core",2,15)+$A17),IF(IF(_xlfn.IFNA(MATCH($A$1,'Curriculum 2024-2025'!$A:$A,0),0)&gt;0,1,IF(_xlfn.IFNA(MATCH($A$1,'Curriculum 2024-2025'!$F:$F,0),0)&gt;0,2,IF(_xlfn.IFNA(MATCH($A$1,'Curriculum 2023-2024'!$K:$K,0),0)&gt;0,3,0)))=2,INDEX('Curriculum 2024-2025'!$G:$G,_xlfn.IFNA(MATCH($A$1,'Curriculum 2024-2025'!$A:$A,0),_xlfn.IFNA(MATCH($A$1,'Curriculum 2024-2025'!$F:$F,0),MATCH($A$1,'Curriculum 2024-2025'!$K:$K,0)))+IF($E17="Core",2,15)+$A17),IF(IF(_xlfn.IFNA(MATCH($A$1,'Curriculum 2024-2025'!$A:$A,0),0)&gt;0,1,IF(_xlfn.IFNA(MATCH($A$1,'Curriculum 2024-2025'!$F:$F,0),0)&gt;0,2,IF(_xlfn.IFNA(MATCH($A$1,'Curriculum 2024-2025'!$K:$K,0),0)&gt;0,3,0)))=3,INDEX('Curriculum 2024-2025'!$L:$L,_xlfn.IFNA(MATCH($A$1,'Curriculum 2024-2025'!$A:$A,0),_xlfn.IFNA(MATCH($A$1,'Curriculum 2024-2025'!$F:$F,0),MATCH($A$1,'Curriculum 2024-2025'!$K:$K,0)))+IF($E17="Core",2,15)+$A17),"")))</f>
        <v>Composites Forming</v>
      </c>
      <c r="D17">
        <v>5</v>
      </c>
      <c r="E17" t="s">
        <v>237</v>
      </c>
    </row>
    <row r="18" spans="1:5" x14ac:dyDescent="0.25">
      <c r="A18">
        <v>5</v>
      </c>
      <c r="B18">
        <f>IF(IF(_xlfn.IFNA(MATCH($A$1,'Curriculum 2024-2025'!$A:$A,0),0)&gt;0,1,IF(_xlfn.IFNA(MATCH($A$1,'Curriculum 2024-2025'!$F:$F,0),0)&gt;0,2,IF(_xlfn.IFNA(MATCH($A$1,'Curriculum 2024-2025'!$K:$K,0),0)&gt;0,3,0)))=1,INDEX('Curriculum 2024-2025'!$A:$A,_xlfn.IFNA(MATCH($A$1,'Curriculum 2024-2025'!$A:$A,0),_xlfn.IFNA(MATCH($A$1,'Curriculum 2024-2025'!$F:$F,0),MATCH($A$1,'Curriculum 2024-2025'!$K:$K,0)))+IF($E18="Core",2,15)+$A18),IF(IF(_xlfn.IFNA(MATCH($A$1,'Curriculum 2024-2025'!$A:$A,0),0)&gt;0,1,IF(_xlfn.IFNA(MATCH($A$1,'Curriculum 2024-2025'!$F:$F,0),0)&gt;0,2,IF(_xlfn.IFNA(MATCH($A$1,'Curriculum 2024-2025'!$K:$K,0),0)&gt;0,3,0)))=2,INDEX('Curriculum 2024-2025'!$F:$F,_xlfn.IFNA(MATCH($A$1,'Curriculum 2024-2025'!$A:$A,0),_xlfn.IFNA(MATCH($A$1,'Curriculum 2024-2025'!$F:$F,0),MATCH($A$1,'Curriculum 2024-2025'!$K:$K,0)))+IF($E18="Core",2,15)+$A18),IF(IF(_xlfn.IFNA(MATCH($A$1,'Curriculum 2024-2025'!$A:$A,0),0)&gt;0,1,IF(_xlfn.IFNA(MATCH($A$1,'Curriculum 2024-2025'!$F:$F,0),0)&gt;0,2,IF(_xlfn.IFNA(MATCH($A$1,'Curriculum 2024-2025'!$K:$K,0),0)&gt;0,3,0)))=3,INDEX('Curriculum 2024-2025'!$K:$K,_xlfn.IFNA(MATCH($A$1,'Curriculum 2024-2025'!$A:$A,0),_xlfn.IFNA(MATCH($A$1,'Curriculum 2024-2025'!$F:$F,0),MATCH($A$1,'Curriculum 2024-2025'!$K:$K,0)))+IF($E18="Core",2,15)+$A18),"")))</f>
        <v>191121710</v>
      </c>
      <c r="C1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2024-2025'!$K:$K,0)))+IF($E18="Core",2,15)+$A18),IF(IF(_xlfn.IFNA(MATCH($A$1,'Curriculum 2024-2025'!$A:$A,0),0)&gt;0,1,IF(_xlfn.IFNA(MATCH($A$1,'Curriculum 2024-2025'!$F:$F,0),0)&gt;0,2,IF(_xlfn.IFNA(MATCH($A$1,'Curriculum 2023-2024'!$K:$K,0),0)&gt;0,3,0)))=2,INDEX('Curriculum 2024-2025'!$G:$G,_xlfn.IFNA(MATCH($A$1,'Curriculum 2024-2025'!$A:$A,0),_xlfn.IFNA(MATCH($A$1,'Curriculum 2024-2025'!$F:$F,0),MATCH($A$1,'Curriculum 2024-2025'!$K:$K,0)))+IF($E18="Core",2,15)+$A18),IF(IF(_xlfn.IFNA(MATCH($A$1,'Curriculum 2024-2025'!$A:$A,0),0)&gt;0,1,IF(_xlfn.IFNA(MATCH($A$1,'Curriculum 2024-2025'!$F:$F,0),0)&gt;0,2,IF(_xlfn.IFNA(MATCH($A$1,'Curriculum 2024-2025'!$K:$K,0),0)&gt;0,3,0)))=3,INDEX('Curriculum 2024-2025'!$L:$L,_xlfn.IFNA(MATCH($A$1,'Curriculum 2024-2025'!$A:$A,0),_xlfn.IFNA(MATCH($A$1,'Curriculum 2024-2025'!$F:$F,0),MATCH($A$1,'Curriculum 2024-2025'!$K:$K,0)))+IF($E18="Core",2,15)+$A18),"")))</f>
        <v>Composites</v>
      </c>
      <c r="D18">
        <v>5</v>
      </c>
      <c r="E18" t="s">
        <v>237</v>
      </c>
    </row>
    <row r="19" spans="1:5" x14ac:dyDescent="0.25">
      <c r="A19">
        <v>6</v>
      </c>
      <c r="B19">
        <f>IF(IF(_xlfn.IFNA(MATCH($A$1,'Curriculum 2024-2025'!$A:$A,0),0)&gt;0,1,IF(_xlfn.IFNA(MATCH($A$1,'Curriculum 2024-2025'!$F:$F,0),0)&gt;0,2,IF(_xlfn.IFNA(MATCH($A$1,'Curriculum 2024-2025'!$K:$K,0),0)&gt;0,3,0)))=1,INDEX('Curriculum 2024-2025'!$A:$A,_xlfn.IFNA(MATCH($A$1,'Curriculum 2024-2025'!$A:$A,0),_xlfn.IFNA(MATCH($A$1,'Curriculum 2024-2025'!$F:$F,0),MATCH($A$1,'Curriculum 2024-2025'!$K:$K,0)))+IF($E19="Core",2,15)+$A19),IF(IF(_xlfn.IFNA(MATCH($A$1,'Curriculum 2024-2025'!$A:$A,0),0)&gt;0,1,IF(_xlfn.IFNA(MATCH($A$1,'Curriculum 2024-2025'!$F:$F,0),0)&gt;0,2,IF(_xlfn.IFNA(MATCH($A$1,'Curriculum 2024-2025'!$K:$K,0),0)&gt;0,3,0)))=2,INDEX('Curriculum 2024-2025'!$F:$F,_xlfn.IFNA(MATCH($A$1,'Curriculum 2024-2025'!$A:$A,0),_xlfn.IFNA(MATCH($A$1,'Curriculum 2024-2025'!$F:$F,0),MATCH($A$1,'Curriculum 2024-2025'!$K:$K,0)))+IF($E19="Core",2,15)+$A19),IF(IF(_xlfn.IFNA(MATCH($A$1,'Curriculum 2024-2025'!$A:$A,0),0)&gt;0,1,IF(_xlfn.IFNA(MATCH($A$1,'Curriculum 2024-2025'!$F:$F,0),0)&gt;0,2,IF(_xlfn.IFNA(MATCH($A$1,'Curriculum 2024-2025'!$K:$K,0),0)&gt;0,3,0)))=3,INDEX('Curriculum 2024-2025'!$K:$K,_xlfn.IFNA(MATCH($A$1,'Curriculum 2024-2025'!$A:$A,0),_xlfn.IFNA(MATCH($A$1,'Curriculum 2024-2025'!$F:$F,0),MATCH($A$1,'Curriculum 2024-2025'!$K:$K,0)))+IF($E19="Core",2,15)+$A19),"")))</f>
        <v>202200127</v>
      </c>
      <c r="C1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2024-2025'!$K:$K,0)))+IF($E19="Core",2,15)+$A19),IF(IF(_xlfn.IFNA(MATCH($A$1,'Curriculum 2024-2025'!$A:$A,0),0)&gt;0,1,IF(_xlfn.IFNA(MATCH($A$1,'Curriculum 2024-2025'!$F:$F,0),0)&gt;0,2,IF(_xlfn.IFNA(MATCH($A$1,'Curriculum 2023-2024'!$K:$K,0),0)&gt;0,3,0)))=2,INDEX('Curriculum 2024-2025'!$G:$G,_xlfn.IFNA(MATCH($A$1,'Curriculum 2024-2025'!$A:$A,0),_xlfn.IFNA(MATCH($A$1,'Curriculum 2024-2025'!$F:$F,0),MATCH($A$1,'Curriculum 2024-2025'!$K:$K,0)))+IF($E19="Core",2,15)+$A19),IF(IF(_xlfn.IFNA(MATCH($A$1,'Curriculum 2024-2025'!$A:$A,0),0)&gt;0,1,IF(_xlfn.IFNA(MATCH($A$1,'Curriculum 2024-2025'!$F:$F,0),0)&gt;0,2,IF(_xlfn.IFNA(MATCH($A$1,'Curriculum 2024-2025'!$K:$K,0),0)&gt;0,3,0)))=3,INDEX('Curriculum 2024-2025'!$L:$L,_xlfn.IFNA(MATCH($A$1,'Curriculum 2024-2025'!$A:$A,0),_xlfn.IFNA(MATCH($A$1,'Curriculum 2024-2025'!$F:$F,0),MATCH($A$1,'Curriculum 2024-2025'!$K:$K,0)))+IF($E19="Core",2,15)+$A19),"")))</f>
        <v>Computational Optimization</v>
      </c>
      <c r="D19">
        <v>5</v>
      </c>
      <c r="E19" t="s">
        <v>237</v>
      </c>
    </row>
    <row r="20" spans="1:5" x14ac:dyDescent="0.25">
      <c r="A20">
        <v>7</v>
      </c>
      <c r="B20">
        <f>IF(IF(_xlfn.IFNA(MATCH($A$1,'Curriculum 2024-2025'!$A:$A,0),0)&gt;0,1,IF(_xlfn.IFNA(MATCH($A$1,'Curriculum 2024-2025'!$F:$F,0),0)&gt;0,2,IF(_xlfn.IFNA(MATCH($A$1,'Curriculum 2024-2025'!$K:$K,0),0)&gt;0,3,0)))=1,INDEX('Curriculum 2024-2025'!$A:$A,_xlfn.IFNA(MATCH($A$1,'Curriculum 2024-2025'!$A:$A,0),_xlfn.IFNA(MATCH($A$1,'Curriculum 2024-2025'!$F:$F,0),MATCH($A$1,'Curriculum 2024-2025'!$K:$K,0)))+IF($E20="Core",2,15)+$A20),IF(IF(_xlfn.IFNA(MATCH($A$1,'Curriculum 2024-2025'!$A:$A,0),0)&gt;0,1,IF(_xlfn.IFNA(MATCH($A$1,'Curriculum 2024-2025'!$F:$F,0),0)&gt;0,2,IF(_xlfn.IFNA(MATCH($A$1,'Curriculum 2024-2025'!$K:$K,0),0)&gt;0,3,0)))=2,INDEX('Curriculum 2024-2025'!$F:$F,_xlfn.IFNA(MATCH($A$1,'Curriculum 2024-2025'!$A:$A,0),_xlfn.IFNA(MATCH($A$1,'Curriculum 2024-2025'!$F:$F,0),MATCH($A$1,'Curriculum 2024-2025'!$K:$K,0)))+IF($E20="Core",2,15)+$A20),IF(IF(_xlfn.IFNA(MATCH($A$1,'Curriculum 2024-2025'!$A:$A,0),0)&gt;0,1,IF(_xlfn.IFNA(MATCH($A$1,'Curriculum 2024-2025'!$F:$F,0),0)&gt;0,2,IF(_xlfn.IFNA(MATCH($A$1,'Curriculum 2024-2025'!$K:$K,0),0)&gt;0,3,0)))=3,INDEX('Curriculum 2024-2025'!$K:$K,_xlfn.IFNA(MATCH($A$1,'Curriculum 2024-2025'!$A:$A,0),_xlfn.IFNA(MATCH($A$1,'Curriculum 2024-2025'!$F:$F,0),MATCH($A$1,'Curriculum 2024-2025'!$K:$K,0)))+IF($E20="Core",2,15)+$A20),"")))</f>
        <v>201500344</v>
      </c>
      <c r="C2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2024-2025'!$K:$K,0)))+IF($E20="Core",2,15)+$A20),IF(IF(_xlfn.IFNA(MATCH($A$1,'Curriculum 2024-2025'!$A:$A,0),0)&gt;0,1,IF(_xlfn.IFNA(MATCH($A$1,'Curriculum 2024-2025'!$F:$F,0),0)&gt;0,2,IF(_xlfn.IFNA(MATCH($A$1,'Curriculum 2023-2024'!$K:$K,0),0)&gt;0,3,0)))=2,INDEX('Curriculum 2024-2025'!$G:$G,_xlfn.IFNA(MATCH($A$1,'Curriculum 2024-2025'!$A:$A,0),_xlfn.IFNA(MATCH($A$1,'Curriculum 2024-2025'!$F:$F,0),MATCH($A$1,'Curriculum 2024-2025'!$K:$K,0)))+IF($E20="Core",2,15)+$A20),IF(IF(_xlfn.IFNA(MATCH($A$1,'Curriculum 2024-2025'!$A:$A,0),0)&gt;0,1,IF(_xlfn.IFNA(MATCH($A$1,'Curriculum 2024-2025'!$F:$F,0),0)&gt;0,2,IF(_xlfn.IFNA(MATCH($A$1,'Curriculum 2024-2025'!$K:$K,0),0)&gt;0,3,0)))=3,INDEX('Curriculum 2024-2025'!$L:$L,_xlfn.IFNA(MATCH($A$1,'Curriculum 2024-2025'!$A:$A,0),_xlfn.IFNA(MATCH($A$1,'Curriculum 2024-2025'!$F:$F,0),MATCH($A$1,'Curriculum 2024-2025'!$K:$K,0)))+IF($E20="Core",2,15)+$A20),"")))</f>
        <v>Elastomer Science &amp; Engineering</v>
      </c>
      <c r="D20">
        <v>5</v>
      </c>
      <c r="E20" t="s">
        <v>237</v>
      </c>
    </row>
    <row r="21" spans="1:5" x14ac:dyDescent="0.25">
      <c r="A21">
        <v>8</v>
      </c>
      <c r="B21">
        <f>IF(IF(_xlfn.IFNA(MATCH($A$1,'Curriculum 2024-2025'!$A:$A,0),0)&gt;0,1,IF(_xlfn.IFNA(MATCH($A$1,'Curriculum 2024-2025'!$F:$F,0),0)&gt;0,2,IF(_xlfn.IFNA(MATCH($A$1,'Curriculum 2024-2025'!$K:$K,0),0)&gt;0,3,0)))=1,INDEX('Curriculum 2024-2025'!$A:$A,_xlfn.IFNA(MATCH($A$1,'Curriculum 2024-2025'!$A:$A,0),_xlfn.IFNA(MATCH($A$1,'Curriculum 2024-2025'!$F:$F,0),MATCH($A$1,'Curriculum 2024-2025'!$K:$K,0)))+IF($E21="Core",2,15)+$A21),IF(IF(_xlfn.IFNA(MATCH($A$1,'Curriculum 2024-2025'!$A:$A,0),0)&gt;0,1,IF(_xlfn.IFNA(MATCH($A$1,'Curriculum 2024-2025'!$F:$F,0),0)&gt;0,2,IF(_xlfn.IFNA(MATCH($A$1,'Curriculum 2024-2025'!$K:$K,0),0)&gt;0,3,0)))=2,INDEX('Curriculum 2024-2025'!$F:$F,_xlfn.IFNA(MATCH($A$1,'Curriculum 2024-2025'!$A:$A,0),_xlfn.IFNA(MATCH($A$1,'Curriculum 2024-2025'!$F:$F,0),MATCH($A$1,'Curriculum 2024-2025'!$K:$K,0)))+IF($E21="Core",2,15)+$A21),IF(IF(_xlfn.IFNA(MATCH($A$1,'Curriculum 2024-2025'!$A:$A,0),0)&gt;0,1,IF(_xlfn.IFNA(MATCH($A$1,'Curriculum 2024-2025'!$F:$F,0),0)&gt;0,2,IF(_xlfn.IFNA(MATCH($A$1,'Curriculum 2024-2025'!$K:$K,0),0)&gt;0,3,0)))=3,INDEX('Curriculum 2024-2025'!$K:$K,_xlfn.IFNA(MATCH($A$1,'Curriculum 2024-2025'!$A:$A,0),_xlfn.IFNA(MATCH($A$1,'Curriculum 2024-2025'!$F:$F,0),MATCH($A$1,'Curriculum 2024-2025'!$K:$K,0)))+IF($E21="Core",2,15)+$A21),"")))</f>
        <v>191157750</v>
      </c>
      <c r="C2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2024-2025'!$K:$K,0)))+IF($E21="Core",2,15)+$A21),IF(IF(_xlfn.IFNA(MATCH($A$1,'Curriculum 2024-2025'!$A:$A,0),0)&gt;0,1,IF(_xlfn.IFNA(MATCH($A$1,'Curriculum 2024-2025'!$F:$F,0),0)&gt;0,2,IF(_xlfn.IFNA(MATCH($A$1,'Curriculum 2023-2024'!$K:$K,0),0)&gt;0,3,0)))=2,INDEX('Curriculum 2024-2025'!$G:$G,_xlfn.IFNA(MATCH($A$1,'Curriculum 2024-2025'!$A:$A,0),_xlfn.IFNA(MATCH($A$1,'Curriculum 2024-2025'!$F:$F,0),MATCH($A$1,'Curriculum 2024-2025'!$K:$K,0)))+IF($E21="Core",2,15)+$A21),IF(IF(_xlfn.IFNA(MATCH($A$1,'Curriculum 2024-2025'!$A:$A,0),0)&gt;0,1,IF(_xlfn.IFNA(MATCH($A$1,'Curriculum 2024-2025'!$F:$F,0),0)&gt;0,2,IF(_xlfn.IFNA(MATCH($A$1,'Curriculum 2024-2025'!$K:$K,0),0)&gt;0,3,0)))=3,INDEX('Curriculum 2024-2025'!$L:$L,_xlfn.IFNA(MATCH($A$1,'Curriculum 2024-2025'!$A:$A,0),_xlfn.IFNA(MATCH($A$1,'Curriculum 2024-2025'!$F:$F,0),MATCH($A$1,'Curriculum 2024-2025'!$K:$K,0)))+IF($E21="Core",2,15)+$A21),"")))</f>
        <v>Engineering Acoustics</v>
      </c>
      <c r="D21">
        <v>5</v>
      </c>
      <c r="E21" t="s">
        <v>237</v>
      </c>
    </row>
    <row r="22" spans="1:5" x14ac:dyDescent="0.25">
      <c r="A22">
        <v>9</v>
      </c>
      <c r="B22">
        <f>IF(IF(_xlfn.IFNA(MATCH($A$1,'Curriculum 2024-2025'!$A:$A,0),0)&gt;0,1,IF(_xlfn.IFNA(MATCH($A$1,'Curriculum 2024-2025'!$F:$F,0),0)&gt;0,2,IF(_xlfn.IFNA(MATCH($A$1,'Curriculum 2024-2025'!$K:$K,0),0)&gt;0,3,0)))=1,INDEX('Curriculum 2024-2025'!$A:$A,_xlfn.IFNA(MATCH($A$1,'Curriculum 2024-2025'!$A:$A,0),_xlfn.IFNA(MATCH($A$1,'Curriculum 2024-2025'!$F:$F,0),MATCH($A$1,'Curriculum 2024-2025'!$K:$K,0)))+IF($E22="Core",2,15)+$A22),IF(IF(_xlfn.IFNA(MATCH($A$1,'Curriculum 2024-2025'!$A:$A,0),0)&gt;0,1,IF(_xlfn.IFNA(MATCH($A$1,'Curriculum 2024-2025'!$F:$F,0),0)&gt;0,2,IF(_xlfn.IFNA(MATCH($A$1,'Curriculum 2024-2025'!$K:$K,0),0)&gt;0,3,0)))=2,INDEX('Curriculum 2024-2025'!$F:$F,_xlfn.IFNA(MATCH($A$1,'Curriculum 2024-2025'!$A:$A,0),_xlfn.IFNA(MATCH($A$1,'Curriculum 2024-2025'!$F:$F,0),MATCH($A$1,'Curriculum 2024-2025'!$K:$K,0)))+IF($E22="Core",2,15)+$A22),IF(IF(_xlfn.IFNA(MATCH($A$1,'Curriculum 2024-2025'!$A:$A,0),0)&gt;0,1,IF(_xlfn.IFNA(MATCH($A$1,'Curriculum 2024-2025'!$F:$F,0),0)&gt;0,2,IF(_xlfn.IFNA(MATCH($A$1,'Curriculum 2024-2025'!$K:$K,0),0)&gt;0,3,0)))=3,INDEX('Curriculum 2024-2025'!$K:$K,_xlfn.IFNA(MATCH($A$1,'Curriculum 2024-2025'!$A:$A,0),_xlfn.IFNA(MATCH($A$1,'Curriculum 2024-2025'!$F:$F,0),MATCH($A$1,'Curriculum 2024-2025'!$K:$K,0)))+IF($E22="Core",2,15)+$A22),"")))</f>
        <v>201500136</v>
      </c>
      <c r="C2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2024-2025'!$K:$K,0)))+IF($E22="Core",2,15)+$A22),IF(IF(_xlfn.IFNA(MATCH($A$1,'Curriculum 2024-2025'!$A:$A,0),0)&gt;0,1,IF(_xlfn.IFNA(MATCH($A$1,'Curriculum 2024-2025'!$F:$F,0),0)&gt;0,2,IF(_xlfn.IFNA(MATCH($A$1,'Curriculum 2023-2024'!$K:$K,0),0)&gt;0,3,0)))=2,INDEX('Curriculum 2024-2025'!$G:$G,_xlfn.IFNA(MATCH($A$1,'Curriculum 2024-2025'!$A:$A,0),_xlfn.IFNA(MATCH($A$1,'Curriculum 2024-2025'!$F:$F,0),MATCH($A$1,'Curriculum 2024-2025'!$K:$K,0)))+IF($E22="Core",2,15)+$A22),IF(IF(_xlfn.IFNA(MATCH($A$1,'Curriculum 2024-2025'!$A:$A,0),0)&gt;0,1,IF(_xlfn.IFNA(MATCH($A$1,'Curriculum 2024-2025'!$F:$F,0),0)&gt;0,2,IF(_xlfn.IFNA(MATCH($A$1,'Curriculum 2024-2025'!$K:$K,0),0)&gt;0,3,0)))=3,INDEX('Curriculum 2024-2025'!$L:$L,_xlfn.IFNA(MATCH($A$1,'Curriculum 2024-2025'!$A:$A,0),_xlfn.IFNA(MATCH($A$1,'Curriculum 2024-2025'!$F:$F,0),MATCH($A$1,'Curriculum 2024-2025'!$K:$K,0)))+IF($E22="Core",2,15)+$A22),"")))</f>
        <v>Fluid Mechanics II</v>
      </c>
      <c r="D22">
        <v>5</v>
      </c>
      <c r="E22" t="s">
        <v>237</v>
      </c>
    </row>
    <row r="23" spans="1:5" x14ac:dyDescent="0.25">
      <c r="A23">
        <v>10</v>
      </c>
      <c r="B23">
        <f>IF(IF(_xlfn.IFNA(MATCH($A$1,'Curriculum 2024-2025'!$A:$A,0),0)&gt;0,1,IF(_xlfn.IFNA(MATCH($A$1,'Curriculum 2024-2025'!$F:$F,0),0)&gt;0,2,IF(_xlfn.IFNA(MATCH($A$1,'Curriculum 2024-2025'!$K:$K,0),0)&gt;0,3,0)))=1,INDEX('Curriculum 2024-2025'!$A:$A,_xlfn.IFNA(MATCH($A$1,'Curriculum 2024-2025'!$A:$A,0),_xlfn.IFNA(MATCH($A$1,'Curriculum 2024-2025'!$F:$F,0),MATCH($A$1,'Curriculum 2024-2025'!$K:$K,0)))+IF($E23="Core",2,15)+$A23),IF(IF(_xlfn.IFNA(MATCH($A$1,'Curriculum 2024-2025'!$A:$A,0),0)&gt;0,1,IF(_xlfn.IFNA(MATCH($A$1,'Curriculum 2024-2025'!$F:$F,0),0)&gt;0,2,IF(_xlfn.IFNA(MATCH($A$1,'Curriculum 2024-2025'!$K:$K,0),0)&gt;0,3,0)))=2,INDEX('Curriculum 2024-2025'!$F:$F,_xlfn.IFNA(MATCH($A$1,'Curriculum 2024-2025'!$A:$A,0),_xlfn.IFNA(MATCH($A$1,'Curriculum 2024-2025'!$F:$F,0),MATCH($A$1,'Curriculum 2024-2025'!$K:$K,0)))+IF($E23="Core",2,15)+$A23),IF(IF(_xlfn.IFNA(MATCH($A$1,'Curriculum 2024-2025'!$A:$A,0),0)&gt;0,1,IF(_xlfn.IFNA(MATCH($A$1,'Curriculum 2024-2025'!$F:$F,0),0)&gt;0,2,IF(_xlfn.IFNA(MATCH($A$1,'Curriculum 2024-2025'!$K:$K,0),0)&gt;0,3,0)))=3,INDEX('Curriculum 2024-2025'!$K:$K,_xlfn.IFNA(MATCH($A$1,'Curriculum 2024-2025'!$A:$A,0),_xlfn.IFNA(MATCH($A$1,'Curriculum 2024-2025'!$F:$F,0),MATCH($A$1,'Curriculum 2024-2025'!$K:$K,0)))+IF($E23="Core",2,15)+$A23),"")))</f>
        <v>201900074</v>
      </c>
      <c r="C2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2024-2025'!$K:$K,0)))+IF($E23="Core",2,15)+$A23),IF(IF(_xlfn.IFNA(MATCH($A$1,'Curriculum 2024-2025'!$A:$A,0),0)&gt;0,1,IF(_xlfn.IFNA(MATCH($A$1,'Curriculum 2024-2025'!$F:$F,0),0)&gt;0,2,IF(_xlfn.IFNA(MATCH($A$1,'Curriculum 2023-2024'!$K:$K,0),0)&gt;0,3,0)))=2,INDEX('Curriculum 2024-2025'!$G:$G,_xlfn.IFNA(MATCH($A$1,'Curriculum 2024-2025'!$A:$A,0),_xlfn.IFNA(MATCH($A$1,'Curriculum 2024-2025'!$F:$F,0),MATCH($A$1,'Curriculum 2024-2025'!$K:$K,0)))+IF($E23="Core",2,15)+$A23),IF(IF(_xlfn.IFNA(MATCH($A$1,'Curriculum 2024-2025'!$A:$A,0),0)&gt;0,1,IF(_xlfn.IFNA(MATCH($A$1,'Curriculum 2024-2025'!$F:$F,0),0)&gt;0,2,IF(_xlfn.IFNA(MATCH($A$1,'Curriculum 2024-2025'!$K:$K,0),0)&gt;0,3,0)))=3,INDEX('Curriculum 2024-2025'!$L:$L,_xlfn.IFNA(MATCH($A$1,'Curriculum 2024-2025'!$A:$A,0),_xlfn.IFNA(MATCH($A$1,'Curriculum 2024-2025'!$F:$F,0),MATCH($A$1,'Curriculum 2024-2025'!$K:$K,0)))+IF($E23="Core",2,15)+$A23),"")))</f>
        <v>Fundamentals of Numerical Methods</v>
      </c>
      <c r="D23">
        <v>5</v>
      </c>
      <c r="E23" t="s">
        <v>237</v>
      </c>
    </row>
    <row r="24" spans="1:5" x14ac:dyDescent="0.25">
      <c r="A24">
        <v>11</v>
      </c>
      <c r="B24">
        <f>IF(IF(_xlfn.IFNA(MATCH($A$1,'Curriculum 2024-2025'!$A:$A,0),0)&gt;0,1,IF(_xlfn.IFNA(MATCH($A$1,'Curriculum 2024-2025'!$F:$F,0),0)&gt;0,2,IF(_xlfn.IFNA(MATCH($A$1,'Curriculum 2024-2025'!$K:$K,0),0)&gt;0,3,0)))=1,INDEX('Curriculum 2024-2025'!$A:$A,_xlfn.IFNA(MATCH($A$1,'Curriculum 2024-2025'!$A:$A,0),_xlfn.IFNA(MATCH($A$1,'Curriculum 2024-2025'!$F:$F,0),MATCH($A$1,'Curriculum 2024-2025'!$K:$K,0)))+IF($E24="Core",2,15)+$A24),IF(IF(_xlfn.IFNA(MATCH($A$1,'Curriculum 2024-2025'!$A:$A,0),0)&gt;0,1,IF(_xlfn.IFNA(MATCH($A$1,'Curriculum 2024-2025'!$F:$F,0),0)&gt;0,2,IF(_xlfn.IFNA(MATCH($A$1,'Curriculum 2024-2025'!$K:$K,0),0)&gt;0,3,0)))=2,INDEX('Curriculum 2024-2025'!$F:$F,_xlfn.IFNA(MATCH($A$1,'Curriculum 2024-2025'!$A:$A,0),_xlfn.IFNA(MATCH($A$1,'Curriculum 2024-2025'!$F:$F,0),MATCH($A$1,'Curriculum 2024-2025'!$K:$K,0)))+IF($E24="Core",2,15)+$A24),IF(IF(_xlfn.IFNA(MATCH($A$1,'Curriculum 2024-2025'!$A:$A,0),0)&gt;0,1,IF(_xlfn.IFNA(MATCH($A$1,'Curriculum 2024-2025'!$F:$F,0),0)&gt;0,2,IF(_xlfn.IFNA(MATCH($A$1,'Curriculum 2024-2025'!$K:$K,0),0)&gt;0,3,0)))=3,INDEX('Curriculum 2024-2025'!$K:$K,_xlfn.IFNA(MATCH($A$1,'Curriculum 2024-2025'!$A:$A,0),_xlfn.IFNA(MATCH($A$1,'Curriculum 2024-2025'!$F:$F,0),MATCH($A$1,'Curriculum 2024-2025'!$K:$K,0)))+IF($E24="Core",2,15)+$A24),"")))</f>
        <v>191137400</v>
      </c>
      <c r="C2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2024-2025'!$K:$K,0)))+IF($E24="Core",2,15)+$A24),IF(IF(_xlfn.IFNA(MATCH($A$1,'Curriculum 2024-2025'!$A:$A,0),0)&gt;0,1,IF(_xlfn.IFNA(MATCH($A$1,'Curriculum 2024-2025'!$F:$F,0),0)&gt;0,2,IF(_xlfn.IFNA(MATCH($A$1,'Curriculum 2023-2024'!$K:$K,0),0)&gt;0,3,0)))=2,INDEX('Curriculum 2024-2025'!$G:$G,_xlfn.IFNA(MATCH($A$1,'Curriculum 2024-2025'!$A:$A,0),_xlfn.IFNA(MATCH($A$1,'Curriculum 2024-2025'!$F:$F,0),MATCH($A$1,'Curriculum 2024-2025'!$K:$K,0)))+IF($E24="Core",2,15)+$A24),IF(IF(_xlfn.IFNA(MATCH($A$1,'Curriculum 2024-2025'!$A:$A,0),0)&gt;0,1,IF(_xlfn.IFNA(MATCH($A$1,'Curriculum 2024-2025'!$F:$F,0),0)&gt;0,2,IF(_xlfn.IFNA(MATCH($A$1,'Curriculum 2024-2025'!$K:$K,0),0)&gt;0,3,0)))=3,INDEX('Curriculum 2024-2025'!$L:$L,_xlfn.IFNA(MATCH($A$1,'Curriculum 2024-2025'!$A:$A,0),_xlfn.IFNA(MATCH($A$1,'Curriculum 2024-2025'!$F:$F,0),MATCH($A$1,'Curriculum 2024-2025'!$K:$K,0)))+IF($E24="Core",2,15)+$A24),"")))</f>
        <v>Laser Materials Processing</v>
      </c>
      <c r="D24">
        <v>5</v>
      </c>
      <c r="E24" t="s">
        <v>237</v>
      </c>
    </row>
    <row r="25" spans="1:5" x14ac:dyDescent="0.25">
      <c r="A25">
        <v>12</v>
      </c>
      <c r="B25">
        <f>IF(IF(_xlfn.IFNA(MATCH($A$1,'Curriculum 2024-2025'!$A:$A,0),0)&gt;0,1,IF(_xlfn.IFNA(MATCH($A$1,'Curriculum 2024-2025'!$F:$F,0),0)&gt;0,2,IF(_xlfn.IFNA(MATCH($A$1,'Curriculum 2024-2025'!$K:$K,0),0)&gt;0,3,0)))=1,INDEX('Curriculum 2024-2025'!$A:$A,_xlfn.IFNA(MATCH($A$1,'Curriculum 2024-2025'!$A:$A,0),_xlfn.IFNA(MATCH($A$1,'Curriculum 2024-2025'!$F:$F,0),MATCH($A$1,'Curriculum 2024-2025'!$K:$K,0)))+IF($E25="Core",2,15)+$A25),IF(IF(_xlfn.IFNA(MATCH($A$1,'Curriculum 2024-2025'!$A:$A,0),0)&gt;0,1,IF(_xlfn.IFNA(MATCH($A$1,'Curriculum 2024-2025'!$F:$F,0),0)&gt;0,2,IF(_xlfn.IFNA(MATCH($A$1,'Curriculum 2024-2025'!$K:$K,0),0)&gt;0,3,0)))=2,INDEX('Curriculum 2024-2025'!$F:$F,_xlfn.IFNA(MATCH($A$1,'Curriculum 2024-2025'!$A:$A,0),_xlfn.IFNA(MATCH($A$1,'Curriculum 2024-2025'!$F:$F,0),MATCH($A$1,'Curriculum 2024-2025'!$K:$K,0)))+IF($E25="Core",2,15)+$A25),IF(IF(_xlfn.IFNA(MATCH($A$1,'Curriculum 2024-2025'!$A:$A,0),0)&gt;0,1,IF(_xlfn.IFNA(MATCH($A$1,'Curriculum 2024-2025'!$F:$F,0),0)&gt;0,2,IF(_xlfn.IFNA(MATCH($A$1,'Curriculum 2024-2025'!$K:$K,0),0)&gt;0,3,0)))=3,INDEX('Curriculum 2024-2025'!$K:$K,_xlfn.IFNA(MATCH($A$1,'Curriculum 2024-2025'!$A:$A,0),_xlfn.IFNA(MATCH($A$1,'Curriculum 2024-2025'!$F:$F,0),MATCH($A$1,'Curriculum 2024-2025'!$K:$K,0)))+IF($E25="Core",2,15)+$A25),"")))</f>
        <v>202000256</v>
      </c>
      <c r="C2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2024-2025'!$K:$K,0)))+IF($E25="Core",2,15)+$A25),IF(IF(_xlfn.IFNA(MATCH($A$1,'Curriculum 2024-2025'!$A:$A,0),0)&gt;0,1,IF(_xlfn.IFNA(MATCH($A$1,'Curriculum 2024-2025'!$F:$F,0),0)&gt;0,2,IF(_xlfn.IFNA(MATCH($A$1,'Curriculum 2023-2024'!$K:$K,0),0)&gt;0,3,0)))=2,INDEX('Curriculum 2024-2025'!$G:$G,_xlfn.IFNA(MATCH($A$1,'Curriculum 2024-2025'!$A:$A,0),_xlfn.IFNA(MATCH($A$1,'Curriculum 2024-2025'!$F:$F,0),MATCH($A$1,'Curriculum 2024-2025'!$K:$K,0)))+IF($E25="Core",2,15)+$A25),IF(IF(_xlfn.IFNA(MATCH($A$1,'Curriculum 2024-2025'!$A:$A,0),0)&gt;0,1,IF(_xlfn.IFNA(MATCH($A$1,'Curriculum 2024-2025'!$F:$F,0),0)&gt;0,2,IF(_xlfn.IFNA(MATCH($A$1,'Curriculum 2024-2025'!$K:$K,0),0)&gt;0,3,0)))=3,INDEX('Curriculum 2024-2025'!$L:$L,_xlfn.IFNA(MATCH($A$1,'Curriculum 2024-2025'!$A:$A,0),_xlfn.IFNA(MATCH($A$1,'Curriculum 2024-2025'!$F:$F,0),MATCH($A$1,'Curriculum 2024-2025'!$K:$K,0)))+IF($E25="Core",2,15)+$A25),"")))</f>
        <v>Learning and Adaptive Control</v>
      </c>
      <c r="D25">
        <v>5</v>
      </c>
      <c r="E25" t="s">
        <v>237</v>
      </c>
    </row>
    <row r="26" spans="1:5" x14ac:dyDescent="0.25">
      <c r="A26">
        <v>13</v>
      </c>
      <c r="B26">
        <f>IF(IF(_xlfn.IFNA(MATCH($A$1,'Curriculum 2024-2025'!$A:$A,0),0)&gt;0,1,IF(_xlfn.IFNA(MATCH($A$1,'Curriculum 2024-2025'!$F:$F,0),0)&gt;0,2,IF(_xlfn.IFNA(MATCH($A$1,'Curriculum 2024-2025'!$K:$K,0),0)&gt;0,3,0)))=1,INDEX('Curriculum 2024-2025'!$A:$A,_xlfn.IFNA(MATCH($A$1,'Curriculum 2024-2025'!$A:$A,0),_xlfn.IFNA(MATCH($A$1,'Curriculum 2024-2025'!$F:$F,0),MATCH($A$1,'Curriculum 2024-2025'!$K:$K,0)))+IF($E26="Core",2,15)+$A26),IF(IF(_xlfn.IFNA(MATCH($A$1,'Curriculum 2024-2025'!$A:$A,0),0)&gt;0,1,IF(_xlfn.IFNA(MATCH($A$1,'Curriculum 2024-2025'!$F:$F,0),0)&gt;0,2,IF(_xlfn.IFNA(MATCH($A$1,'Curriculum 2024-2025'!$K:$K,0),0)&gt;0,3,0)))=2,INDEX('Curriculum 2024-2025'!$F:$F,_xlfn.IFNA(MATCH($A$1,'Curriculum 2024-2025'!$A:$A,0),_xlfn.IFNA(MATCH($A$1,'Curriculum 2024-2025'!$F:$F,0),MATCH($A$1,'Curriculum 2024-2025'!$K:$K,0)))+IF($E26="Core",2,15)+$A26),IF(IF(_xlfn.IFNA(MATCH($A$1,'Curriculum 2024-2025'!$A:$A,0),0)&gt;0,1,IF(_xlfn.IFNA(MATCH($A$1,'Curriculum 2024-2025'!$F:$F,0),0)&gt;0,2,IF(_xlfn.IFNA(MATCH($A$1,'Curriculum 2024-2025'!$K:$K,0),0)&gt;0,3,0)))=3,INDEX('Curriculum 2024-2025'!$K:$K,_xlfn.IFNA(MATCH($A$1,'Curriculum 2024-2025'!$A:$A,0),_xlfn.IFNA(MATCH($A$1,'Curriculum 2024-2025'!$F:$F,0),MATCH($A$1,'Curriculum 2024-2025'!$K:$K,0)))+IF($E26="Core",2,15)+$A26),"")))</f>
        <v>201900097</v>
      </c>
      <c r="C2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2024-2025'!$K:$K,0)))+IF($E26="Core",2,15)+$A26),IF(IF(_xlfn.IFNA(MATCH($A$1,'Curriculum 2024-2025'!$A:$A,0),0)&gt;0,1,IF(_xlfn.IFNA(MATCH($A$1,'Curriculum 2024-2025'!$F:$F,0),0)&gt;0,2,IF(_xlfn.IFNA(MATCH($A$1,'Curriculum 2023-2024'!$K:$K,0),0)&gt;0,3,0)))=2,INDEX('Curriculum 2024-2025'!$G:$G,_xlfn.IFNA(MATCH($A$1,'Curriculum 2024-2025'!$A:$A,0),_xlfn.IFNA(MATCH($A$1,'Curriculum 2024-2025'!$F:$F,0),MATCH($A$1,'Curriculum 2024-2025'!$K:$K,0)))+IF($E26="Core",2,15)+$A26),IF(IF(_xlfn.IFNA(MATCH($A$1,'Curriculum 2024-2025'!$A:$A,0),0)&gt;0,1,IF(_xlfn.IFNA(MATCH($A$1,'Curriculum 2024-2025'!$F:$F,0),0)&gt;0,2,IF(_xlfn.IFNA(MATCH($A$1,'Curriculum 2024-2025'!$K:$K,0),0)&gt;0,3,0)))=3,INDEX('Curriculum 2024-2025'!$L:$L,_xlfn.IFNA(MATCH($A$1,'Curriculum 2024-2025'!$A:$A,0),_xlfn.IFNA(MATCH($A$1,'Curriculum 2024-2025'!$F:$F,0),MATCH($A$1,'Curriculum 2024-2025'!$K:$K,0)))+IF($E26="Core",2,15)+$A26),"")))</f>
        <v>Machine Learning in Engineering</v>
      </c>
      <c r="D26">
        <v>5</v>
      </c>
      <c r="E26" t="s">
        <v>237</v>
      </c>
    </row>
    <row r="27" spans="1:5" x14ac:dyDescent="0.25">
      <c r="A27">
        <v>14</v>
      </c>
      <c r="B27">
        <f>IF(IF(_xlfn.IFNA(MATCH($A$1,'Curriculum 2024-2025'!$A:$A,0),0)&gt;0,1,IF(_xlfn.IFNA(MATCH($A$1,'Curriculum 2024-2025'!$F:$F,0),0)&gt;0,2,IF(_xlfn.IFNA(MATCH($A$1,'Curriculum 2024-2025'!$K:$K,0),0)&gt;0,3,0)))=1,INDEX('Curriculum 2024-2025'!$A:$A,_xlfn.IFNA(MATCH($A$1,'Curriculum 2024-2025'!$A:$A,0),_xlfn.IFNA(MATCH($A$1,'Curriculum 2024-2025'!$F:$F,0),MATCH($A$1,'Curriculum 2024-2025'!$K:$K,0)))+IF($E27="Core",2,15)+$A27),IF(IF(_xlfn.IFNA(MATCH($A$1,'Curriculum 2024-2025'!$A:$A,0),0)&gt;0,1,IF(_xlfn.IFNA(MATCH($A$1,'Curriculum 2024-2025'!$F:$F,0),0)&gt;0,2,IF(_xlfn.IFNA(MATCH($A$1,'Curriculum 2024-2025'!$K:$K,0),0)&gt;0,3,0)))=2,INDEX('Curriculum 2024-2025'!$F:$F,_xlfn.IFNA(MATCH($A$1,'Curriculum 2024-2025'!$A:$A,0),_xlfn.IFNA(MATCH($A$1,'Curriculum 2024-2025'!$F:$F,0),MATCH($A$1,'Curriculum 2024-2025'!$K:$K,0)))+IF($E27="Core",2,15)+$A27),IF(IF(_xlfn.IFNA(MATCH($A$1,'Curriculum 2024-2025'!$A:$A,0),0)&gt;0,1,IF(_xlfn.IFNA(MATCH($A$1,'Curriculum 2024-2025'!$F:$F,0),0)&gt;0,2,IF(_xlfn.IFNA(MATCH($A$1,'Curriculum 2024-2025'!$K:$K,0),0)&gt;0,3,0)))=3,INDEX('Curriculum 2024-2025'!$K:$K,_xlfn.IFNA(MATCH($A$1,'Curriculum 2024-2025'!$A:$A,0),_xlfn.IFNA(MATCH($A$1,'Curriculum 2024-2025'!$F:$F,0),MATCH($A$1,'Curriculum 2024-2025'!$K:$K,0)))+IF($E27="Core",2,15)+$A27),"")))</f>
        <v>202100319</v>
      </c>
      <c r="C2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2024-2025'!$K:$K,0)))+IF($E27="Core",2,15)+$A27),IF(IF(_xlfn.IFNA(MATCH($A$1,'Curriculum 2024-2025'!$A:$A,0),0)&gt;0,1,IF(_xlfn.IFNA(MATCH($A$1,'Curriculum 2024-2025'!$F:$F,0),0)&gt;0,2,IF(_xlfn.IFNA(MATCH($A$1,'Curriculum 2023-2024'!$K:$K,0),0)&gt;0,3,0)))=2,INDEX('Curriculum 2024-2025'!$G:$G,_xlfn.IFNA(MATCH($A$1,'Curriculum 2024-2025'!$A:$A,0),_xlfn.IFNA(MATCH($A$1,'Curriculum 2024-2025'!$F:$F,0),MATCH($A$1,'Curriculum 2024-2025'!$K:$K,0)))+IF($E27="Core",2,15)+$A27),IF(IF(_xlfn.IFNA(MATCH($A$1,'Curriculum 2024-2025'!$A:$A,0),0)&gt;0,1,IF(_xlfn.IFNA(MATCH($A$1,'Curriculum 2024-2025'!$F:$F,0),0)&gt;0,2,IF(_xlfn.IFNA(MATCH($A$1,'Curriculum 2024-2025'!$K:$K,0),0)&gt;0,3,0)))=3,INDEX('Curriculum 2024-2025'!$L:$L,_xlfn.IFNA(MATCH($A$1,'Curriculum 2024-2025'!$A:$A,0),_xlfn.IFNA(MATCH($A$1,'Curriculum 2024-2025'!$F:$F,0),MATCH($A$1,'Curriculum 2024-2025'!$K:$K,0)))+IF($E27="Core",2,15)+$A27),"")))</f>
        <v>Phase Transformations in Manufacturing</v>
      </c>
      <c r="D27">
        <v>5</v>
      </c>
      <c r="E27" t="s">
        <v>237</v>
      </c>
    </row>
    <row r="28" spans="1:5" x14ac:dyDescent="0.25">
      <c r="A28">
        <v>15</v>
      </c>
      <c r="B28">
        <f>IF(IF(_xlfn.IFNA(MATCH($A$1,'Curriculum 2024-2025'!$A:$A,0),0)&gt;0,1,IF(_xlfn.IFNA(MATCH($A$1,'Curriculum 2024-2025'!$F:$F,0),0)&gt;0,2,IF(_xlfn.IFNA(MATCH($A$1,'Curriculum 2024-2025'!$K:$K,0),0)&gt;0,3,0)))=1,INDEX('Curriculum 2024-2025'!$A:$A,_xlfn.IFNA(MATCH($A$1,'Curriculum 2024-2025'!$A:$A,0),_xlfn.IFNA(MATCH($A$1,'Curriculum 2024-2025'!$F:$F,0),MATCH($A$1,'Curriculum 2024-2025'!$K:$K,0)))+IF($E28="Core",2,15)+$A28),IF(IF(_xlfn.IFNA(MATCH($A$1,'Curriculum 2024-2025'!$A:$A,0),0)&gt;0,1,IF(_xlfn.IFNA(MATCH($A$1,'Curriculum 2024-2025'!$F:$F,0),0)&gt;0,2,IF(_xlfn.IFNA(MATCH($A$1,'Curriculum 2024-2025'!$K:$K,0),0)&gt;0,3,0)))=2,INDEX('Curriculum 2024-2025'!$F:$F,_xlfn.IFNA(MATCH($A$1,'Curriculum 2024-2025'!$A:$A,0),_xlfn.IFNA(MATCH($A$1,'Curriculum 2024-2025'!$F:$F,0),MATCH($A$1,'Curriculum 2024-2025'!$K:$K,0)))+IF($E28="Core",2,15)+$A28),IF(IF(_xlfn.IFNA(MATCH($A$1,'Curriculum 2024-2025'!$A:$A,0),0)&gt;0,1,IF(_xlfn.IFNA(MATCH($A$1,'Curriculum 2024-2025'!$F:$F,0),0)&gt;0,2,IF(_xlfn.IFNA(MATCH($A$1,'Curriculum 2024-2025'!$K:$K,0),0)&gt;0,3,0)))=3,INDEX('Curriculum 2024-2025'!$K:$K,_xlfn.IFNA(MATCH($A$1,'Curriculum 2024-2025'!$A:$A,0),_xlfn.IFNA(MATCH($A$1,'Curriculum 2024-2025'!$F:$F,0),MATCH($A$1,'Curriculum 2024-2025'!$K:$K,0)))+IF($E28="Core",2,15)+$A28),"")))</f>
        <v>191121740</v>
      </c>
      <c r="C2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2024-2025'!$K:$K,0)))+IF($E28="Core",2,15)+$A28),IF(IF(_xlfn.IFNA(MATCH($A$1,'Curriculum 2024-2025'!$A:$A,0),0)&gt;0,1,IF(_xlfn.IFNA(MATCH($A$1,'Curriculum 2024-2025'!$F:$F,0),0)&gt;0,2,IF(_xlfn.IFNA(MATCH($A$1,'Curriculum 2023-2024'!$K:$K,0),0)&gt;0,3,0)))=2,INDEX('Curriculum 2024-2025'!$G:$G,_xlfn.IFNA(MATCH($A$1,'Curriculum 2024-2025'!$A:$A,0),_xlfn.IFNA(MATCH($A$1,'Curriculum 2024-2025'!$F:$F,0),MATCH($A$1,'Curriculum 2024-2025'!$K:$K,0)))+IF($E28="Core",2,15)+$A28),IF(IF(_xlfn.IFNA(MATCH($A$1,'Curriculum 2024-2025'!$A:$A,0),0)&gt;0,1,IF(_xlfn.IFNA(MATCH($A$1,'Curriculum 2024-2025'!$F:$F,0),0)&gt;0,2,IF(_xlfn.IFNA(MATCH($A$1,'Curriculum 2024-2025'!$K:$K,0),0)&gt;0,3,0)))=3,INDEX('Curriculum 2024-2025'!$L:$L,_xlfn.IFNA(MATCH($A$1,'Curriculum 2024-2025'!$A:$A,0),_xlfn.IFNA(MATCH($A$1,'Curriculum 2024-2025'!$F:$F,0),MATCH($A$1,'Curriculum 2024-2025'!$K:$K,0)))+IF($E28="Core",2,15)+$A28),"")))</f>
        <v>Rheology &amp; Processing of Thermoplastics</v>
      </c>
      <c r="D28">
        <v>5</v>
      </c>
      <c r="E28" t="s">
        <v>237</v>
      </c>
    </row>
    <row r="29" spans="1:5" x14ac:dyDescent="0.25">
      <c r="A29">
        <v>16</v>
      </c>
      <c r="B29">
        <f>IF(IF(_xlfn.IFNA(MATCH($A$1,'Curriculum 2024-2025'!$A:$A,0),0)&gt;0,1,IF(_xlfn.IFNA(MATCH($A$1,'Curriculum 2024-2025'!$F:$F,0),0)&gt;0,2,IF(_xlfn.IFNA(MATCH($A$1,'Curriculum 2024-2025'!$K:$K,0),0)&gt;0,3,0)))=1,INDEX('Curriculum 2024-2025'!$A:$A,_xlfn.IFNA(MATCH($A$1,'Curriculum 2024-2025'!$A:$A,0),_xlfn.IFNA(MATCH($A$1,'Curriculum 2024-2025'!$F:$F,0),MATCH($A$1,'Curriculum 2024-2025'!$K:$K,0)))+IF($E29="Core",2,15)+$A29),IF(IF(_xlfn.IFNA(MATCH($A$1,'Curriculum 2024-2025'!$A:$A,0),0)&gt;0,1,IF(_xlfn.IFNA(MATCH($A$1,'Curriculum 2024-2025'!$F:$F,0),0)&gt;0,2,IF(_xlfn.IFNA(MATCH($A$1,'Curriculum 2024-2025'!$K:$K,0),0)&gt;0,3,0)))=2,INDEX('Curriculum 2024-2025'!$F:$F,_xlfn.IFNA(MATCH($A$1,'Curriculum 2024-2025'!$A:$A,0),_xlfn.IFNA(MATCH($A$1,'Curriculum 2024-2025'!$F:$F,0),MATCH($A$1,'Curriculum 2024-2025'!$K:$K,0)))+IF($E29="Core",2,15)+$A29),IF(IF(_xlfn.IFNA(MATCH($A$1,'Curriculum 2024-2025'!$A:$A,0),0)&gt;0,1,IF(_xlfn.IFNA(MATCH($A$1,'Curriculum 2024-2025'!$F:$F,0),0)&gt;0,2,IF(_xlfn.IFNA(MATCH($A$1,'Curriculum 2024-2025'!$K:$K,0),0)&gt;0,3,0)))=3,INDEX('Curriculum 2024-2025'!$K:$K,_xlfn.IFNA(MATCH($A$1,'Curriculum 2024-2025'!$A:$A,0),_xlfn.IFNA(MATCH($A$1,'Curriculum 2024-2025'!$F:$F,0),MATCH($A$1,'Curriculum 2024-2025'!$K:$K,0)))+IF($E29="Core",2,15)+$A29),"")))</f>
        <v>202100226</v>
      </c>
      <c r="C2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2024-2025'!$K:$K,0)))+IF($E29="Core",2,15)+$A29),IF(IF(_xlfn.IFNA(MATCH($A$1,'Curriculum 2024-2025'!$A:$A,0),0)&gt;0,1,IF(_xlfn.IFNA(MATCH($A$1,'Curriculum 2024-2025'!$F:$F,0),0)&gt;0,2,IF(_xlfn.IFNA(MATCH($A$1,'Curriculum 2023-2024'!$K:$K,0),0)&gt;0,3,0)))=2,INDEX('Curriculum 2024-2025'!$G:$G,_xlfn.IFNA(MATCH($A$1,'Curriculum 2024-2025'!$A:$A,0),_xlfn.IFNA(MATCH($A$1,'Curriculum 2024-2025'!$F:$F,0),MATCH($A$1,'Curriculum 2024-2025'!$K:$K,0)))+IF($E29="Core",2,15)+$A29),IF(IF(_xlfn.IFNA(MATCH($A$1,'Curriculum 2024-2025'!$A:$A,0),0)&gt;0,1,IF(_xlfn.IFNA(MATCH($A$1,'Curriculum 2024-2025'!$F:$F,0),0)&gt;0,2,IF(_xlfn.IFNA(MATCH($A$1,'Curriculum 2024-2025'!$K:$K,0),0)&gt;0,3,0)))=3,INDEX('Curriculum 2024-2025'!$L:$L,_xlfn.IFNA(MATCH($A$1,'Curriculum 2024-2025'!$A:$A,0),_xlfn.IFNA(MATCH($A$1,'Curriculum 2024-2025'!$F:$F,0),MATCH($A$1,'Curriculum 2024-2025'!$K:$K,0)))+IF($E29="Core",2,15)+$A29),"")))</f>
        <v>Reinforcement learning in Engineering</v>
      </c>
      <c r="D29">
        <v>5</v>
      </c>
      <c r="E29" t="s">
        <v>237</v>
      </c>
    </row>
    <row r="30" spans="1:5" x14ac:dyDescent="0.25">
      <c r="A30">
        <v>17</v>
      </c>
      <c r="B30">
        <f>IF(IF(_xlfn.IFNA(MATCH($A$1,'Curriculum 2024-2025'!$A:$A,0),0)&gt;0,1,IF(_xlfn.IFNA(MATCH($A$1,'Curriculum 2024-2025'!$F:$F,0),0)&gt;0,2,IF(_xlfn.IFNA(MATCH($A$1,'Curriculum 2024-2025'!$K:$K,0),0)&gt;0,3,0)))=1,INDEX('Curriculum 2024-2025'!$A:$A,_xlfn.IFNA(MATCH($A$1,'Curriculum 2024-2025'!$A:$A,0),_xlfn.IFNA(MATCH($A$1,'Curriculum 2024-2025'!$F:$F,0),MATCH($A$1,'Curriculum 2024-2025'!$K:$K,0)))+IF($E30="Core",2,15)+$A30),IF(IF(_xlfn.IFNA(MATCH($A$1,'Curriculum 2024-2025'!$A:$A,0),0)&gt;0,1,IF(_xlfn.IFNA(MATCH($A$1,'Curriculum 2024-2025'!$F:$F,0),0)&gt;0,2,IF(_xlfn.IFNA(MATCH($A$1,'Curriculum 2024-2025'!$K:$K,0),0)&gt;0,3,0)))=2,INDEX('Curriculum 2024-2025'!$F:$F,_xlfn.IFNA(MATCH($A$1,'Curriculum 2024-2025'!$A:$A,0),_xlfn.IFNA(MATCH($A$1,'Curriculum 2024-2025'!$F:$F,0),MATCH($A$1,'Curriculum 2024-2025'!$K:$K,0)))+IF($E30="Core",2,15)+$A30),IF(IF(_xlfn.IFNA(MATCH($A$1,'Curriculum 2024-2025'!$A:$A,0),0)&gt;0,1,IF(_xlfn.IFNA(MATCH($A$1,'Curriculum 2024-2025'!$F:$F,0),0)&gt;0,2,IF(_xlfn.IFNA(MATCH($A$1,'Curriculum 2024-2025'!$K:$K,0),0)&gt;0,3,0)))=3,INDEX('Curriculum 2024-2025'!$K:$K,_xlfn.IFNA(MATCH($A$1,'Curriculum 2024-2025'!$A:$A,0),_xlfn.IFNA(MATCH($A$1,'Curriculum 2024-2025'!$F:$F,0),MATCH($A$1,'Curriculum 2024-2025'!$K:$K,0)))+IF($E30="Core",2,15)+$A30),"")))</f>
        <v>201300039</v>
      </c>
      <c r="C3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2024-2025'!$K:$K,0)))+IF($E30="Core",2,15)+$A30),IF(IF(_xlfn.IFNA(MATCH($A$1,'Curriculum 2024-2025'!$A:$A,0),0)&gt;0,1,IF(_xlfn.IFNA(MATCH($A$1,'Curriculum 2024-2025'!$F:$F,0),0)&gt;0,2,IF(_xlfn.IFNA(MATCH($A$1,'Curriculum 2023-2024'!$K:$K,0),0)&gt;0,3,0)))=2,INDEX('Curriculum 2024-2025'!$G:$G,_xlfn.IFNA(MATCH($A$1,'Curriculum 2024-2025'!$A:$A,0),_xlfn.IFNA(MATCH($A$1,'Curriculum 2024-2025'!$F:$F,0),MATCH($A$1,'Curriculum 2024-2025'!$K:$K,0)))+IF($E30="Core",2,15)+$A30),IF(IF(_xlfn.IFNA(MATCH($A$1,'Curriculum 2024-2025'!$A:$A,0),0)&gt;0,1,IF(_xlfn.IFNA(MATCH($A$1,'Curriculum 2024-2025'!$F:$F,0),0)&gt;0,2,IF(_xlfn.IFNA(MATCH($A$1,'Curriculum 2024-2025'!$K:$K,0),0)&gt;0,3,0)))=3,INDEX('Curriculum 2024-2025'!$L:$L,_xlfn.IFNA(MATCH($A$1,'Curriculum 2024-2025'!$A:$A,0),_xlfn.IFNA(MATCH($A$1,'Curriculum 2024-2025'!$F:$F,0),MATCH($A$1,'Curriculum 2024-2025'!$K:$K,0)))+IF($E30="Core",2,15)+$A30),"")))</f>
        <v>Structural Health and Condition Monitoring</v>
      </c>
      <c r="D30">
        <v>5</v>
      </c>
      <c r="E30" t="s">
        <v>237</v>
      </c>
    </row>
    <row r="31" spans="1:5" x14ac:dyDescent="0.25">
      <c r="A31">
        <v>18</v>
      </c>
      <c r="B31">
        <f>IF(IF(_xlfn.IFNA(MATCH($A$1,'Curriculum 2024-2025'!$A:$A,0),0)&gt;0,1,IF(_xlfn.IFNA(MATCH($A$1,'Curriculum 2024-2025'!$F:$F,0),0)&gt;0,2,IF(_xlfn.IFNA(MATCH($A$1,'Curriculum 2024-2025'!$K:$K,0),0)&gt;0,3,0)))=1,INDEX('Curriculum 2024-2025'!$A:$A,_xlfn.IFNA(MATCH($A$1,'Curriculum 2024-2025'!$A:$A,0),_xlfn.IFNA(MATCH($A$1,'Curriculum 2024-2025'!$F:$F,0),MATCH($A$1,'Curriculum 2024-2025'!$K:$K,0)))+IF($E31="Core",2,15)+$A31),IF(IF(_xlfn.IFNA(MATCH($A$1,'Curriculum 2024-2025'!$A:$A,0),0)&gt;0,1,IF(_xlfn.IFNA(MATCH($A$1,'Curriculum 2024-2025'!$F:$F,0),0)&gt;0,2,IF(_xlfn.IFNA(MATCH($A$1,'Curriculum 2024-2025'!$K:$K,0),0)&gt;0,3,0)))=2,INDEX('Curriculum 2024-2025'!$F:$F,_xlfn.IFNA(MATCH($A$1,'Curriculum 2024-2025'!$A:$A,0),_xlfn.IFNA(MATCH($A$1,'Curriculum 2024-2025'!$F:$F,0),MATCH($A$1,'Curriculum 2024-2025'!$K:$K,0)))+IF($E31="Core",2,15)+$A31),IF(IF(_xlfn.IFNA(MATCH($A$1,'Curriculum 2024-2025'!$A:$A,0),0)&gt;0,1,IF(_xlfn.IFNA(MATCH($A$1,'Curriculum 2024-2025'!$F:$F,0),0)&gt;0,2,IF(_xlfn.IFNA(MATCH($A$1,'Curriculum 2024-2025'!$K:$K,0),0)&gt;0,3,0)))=3,INDEX('Curriculum 2024-2025'!$K:$K,_xlfn.IFNA(MATCH($A$1,'Curriculum 2024-2025'!$A:$A,0),_xlfn.IFNA(MATCH($A$1,'Curriculum 2024-2025'!$F:$F,0),MATCH($A$1,'Curriculum 2024-2025'!$K:$K,0)))+IF($E31="Core",2,15)+$A31),"")))</f>
        <v>191155710</v>
      </c>
      <c r="C3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2024-2025'!$K:$K,0)))+IF($E31="Core",2,15)+$A31),IF(IF(_xlfn.IFNA(MATCH($A$1,'Curriculum 2024-2025'!$A:$A,0),0)&gt;0,1,IF(_xlfn.IFNA(MATCH($A$1,'Curriculum 2024-2025'!$F:$F,0),0)&gt;0,2,IF(_xlfn.IFNA(MATCH($A$1,'Curriculum 2023-2024'!$K:$K,0),0)&gt;0,3,0)))=2,INDEX('Curriculum 2024-2025'!$G:$G,_xlfn.IFNA(MATCH($A$1,'Curriculum 2024-2025'!$A:$A,0),_xlfn.IFNA(MATCH($A$1,'Curriculum 2024-2025'!$F:$F,0),MATCH($A$1,'Curriculum 2024-2025'!$K:$K,0)))+IF($E31="Core",2,15)+$A31),IF(IF(_xlfn.IFNA(MATCH($A$1,'Curriculum 2024-2025'!$A:$A,0),0)&gt;0,1,IF(_xlfn.IFNA(MATCH($A$1,'Curriculum 2024-2025'!$F:$F,0),0)&gt;0,2,IF(_xlfn.IFNA(MATCH($A$1,'Curriculum 2024-2025'!$K:$K,0),0)&gt;0,3,0)))=3,INDEX('Curriculum 2024-2025'!$L:$L,_xlfn.IFNA(MATCH($A$1,'Curriculum 2024-2025'!$A:$A,0),_xlfn.IFNA(MATCH($A$1,'Curriculum 2024-2025'!$F:$F,0),MATCH($A$1,'Curriculum 2024-2025'!$K:$K,0)))+IF($E31="Core",2,15)+$A31),"")))</f>
        <v>Surface Technology</v>
      </c>
      <c r="D31">
        <v>5</v>
      </c>
      <c r="E31" t="s">
        <v>237</v>
      </c>
    </row>
    <row r="32" spans="1:5" x14ac:dyDescent="0.25">
      <c r="A32">
        <v>19</v>
      </c>
      <c r="B32">
        <f>IF(IF(_xlfn.IFNA(MATCH($A$1,'Curriculum 2024-2025'!$A:$A,0),0)&gt;0,1,IF(_xlfn.IFNA(MATCH($A$1,'Curriculum 2024-2025'!$F:$F,0),0)&gt;0,2,IF(_xlfn.IFNA(MATCH($A$1,'Curriculum 2024-2025'!$K:$K,0),0)&gt;0,3,0)))=1,INDEX('Curriculum 2024-2025'!$A:$A,_xlfn.IFNA(MATCH($A$1,'Curriculum 2024-2025'!$A:$A,0),_xlfn.IFNA(MATCH($A$1,'Curriculum 2024-2025'!$F:$F,0),MATCH($A$1,'Curriculum 2024-2025'!$K:$K,0)))+IF($E32="Core",2,15)+$A32),IF(IF(_xlfn.IFNA(MATCH($A$1,'Curriculum 2024-2025'!$A:$A,0),0)&gt;0,1,IF(_xlfn.IFNA(MATCH($A$1,'Curriculum 2024-2025'!$F:$F,0),0)&gt;0,2,IF(_xlfn.IFNA(MATCH($A$1,'Curriculum 2024-2025'!$K:$K,0),0)&gt;0,3,0)))=2,INDEX('Curriculum 2024-2025'!$F:$F,_xlfn.IFNA(MATCH($A$1,'Curriculum 2024-2025'!$A:$A,0),_xlfn.IFNA(MATCH($A$1,'Curriculum 2024-2025'!$F:$F,0),MATCH($A$1,'Curriculum 2024-2025'!$K:$K,0)))+IF($E32="Core",2,15)+$A32),IF(IF(_xlfn.IFNA(MATCH($A$1,'Curriculum 2024-2025'!$A:$A,0),0)&gt;0,1,IF(_xlfn.IFNA(MATCH($A$1,'Curriculum 2024-2025'!$F:$F,0),0)&gt;0,2,IF(_xlfn.IFNA(MATCH($A$1,'Curriculum 2024-2025'!$K:$K,0),0)&gt;0,3,0)))=3,INDEX('Curriculum 2024-2025'!$K:$K,_xlfn.IFNA(MATCH($A$1,'Curriculum 2024-2025'!$A:$A,0),_xlfn.IFNA(MATCH($A$1,'Curriculum 2024-2025'!$F:$F,0),MATCH($A$1,'Curriculum 2024-2025'!$K:$K,0)))+IF($E32="Core",2,15)+$A32),"")))</f>
        <v>202200111</v>
      </c>
      <c r="C3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2024-2025'!$K:$K,0)))+IF($E32="Core",2,15)+$A32),IF(IF(_xlfn.IFNA(MATCH($A$1,'Curriculum 2024-2025'!$A:$A,0),0)&gt;0,1,IF(_xlfn.IFNA(MATCH($A$1,'Curriculum 2024-2025'!$F:$F,0),0)&gt;0,2,IF(_xlfn.IFNA(MATCH($A$1,'Curriculum 2023-2024'!$K:$K,0),0)&gt;0,3,0)))=2,INDEX('Curriculum 2024-2025'!$G:$G,_xlfn.IFNA(MATCH($A$1,'Curriculum 2024-2025'!$A:$A,0),_xlfn.IFNA(MATCH($A$1,'Curriculum 2024-2025'!$F:$F,0),MATCH($A$1,'Curriculum 2024-2025'!$K:$K,0)))+IF($E32="Core",2,15)+$A32),IF(IF(_xlfn.IFNA(MATCH($A$1,'Curriculum 2024-2025'!$A:$A,0),0)&gt;0,1,IF(_xlfn.IFNA(MATCH($A$1,'Curriculum 2024-2025'!$F:$F,0),0)&gt;0,2,IF(_xlfn.IFNA(MATCH($A$1,'Curriculum 2024-2025'!$K:$K,0),0)&gt;0,3,0)))=3,INDEX('Curriculum 2024-2025'!$L:$L,_xlfn.IFNA(MATCH($A$1,'Curriculum 2024-2025'!$A:$A,0),_xlfn.IFNA(MATCH($A$1,'Curriculum 2024-2025'!$F:$F,0),MATCH($A$1,'Curriculum 2024-2025'!$K:$K,0)))+IF($E32="Core",2,15)+$A32),"")))</f>
        <v>System Identification and Parameter Estimation and Machine Learning</v>
      </c>
      <c r="D32">
        <v>5</v>
      </c>
      <c r="E32" t="s">
        <v>237</v>
      </c>
    </row>
    <row r="33" spans="1:5" x14ac:dyDescent="0.25">
      <c r="A33">
        <v>20</v>
      </c>
      <c r="B33">
        <f>IF(IF(_xlfn.IFNA(MATCH($A$1,'Curriculum 2024-2025'!$A:$A,0),0)&gt;0,1,IF(_xlfn.IFNA(MATCH($A$1,'Curriculum 2024-2025'!$F:$F,0),0)&gt;0,2,IF(_xlfn.IFNA(MATCH($A$1,'Curriculum 2024-2025'!$K:$K,0),0)&gt;0,3,0)))=1,INDEX('Curriculum 2024-2025'!$A:$A,_xlfn.IFNA(MATCH($A$1,'Curriculum 2024-2025'!$A:$A,0),_xlfn.IFNA(MATCH($A$1,'Curriculum 2024-2025'!$F:$F,0),MATCH($A$1,'Curriculum 2024-2025'!$K:$K,0)))+IF($E33="Core",2,15)+$A33),IF(IF(_xlfn.IFNA(MATCH($A$1,'Curriculum 2024-2025'!$A:$A,0),0)&gt;0,1,IF(_xlfn.IFNA(MATCH($A$1,'Curriculum 2024-2025'!$F:$F,0),0)&gt;0,2,IF(_xlfn.IFNA(MATCH($A$1,'Curriculum 2024-2025'!$K:$K,0),0)&gt;0,3,0)))=2,INDEX('Curriculum 2024-2025'!$F:$F,_xlfn.IFNA(MATCH($A$1,'Curriculum 2024-2025'!$A:$A,0),_xlfn.IFNA(MATCH($A$1,'Curriculum 2024-2025'!$F:$F,0),MATCH($A$1,'Curriculum 2024-2025'!$K:$K,0)))+IF($E33="Core",2,15)+$A33),IF(IF(_xlfn.IFNA(MATCH($A$1,'Curriculum 2024-2025'!$A:$A,0),0)&gt;0,1,IF(_xlfn.IFNA(MATCH($A$1,'Curriculum 2024-2025'!$F:$F,0),0)&gt;0,2,IF(_xlfn.IFNA(MATCH($A$1,'Curriculum 2024-2025'!$K:$K,0),0)&gt;0,3,0)))=3,INDEX('Curriculum 2024-2025'!$K:$K,_xlfn.IFNA(MATCH($A$1,'Curriculum 2024-2025'!$A:$A,0),_xlfn.IFNA(MATCH($A$1,'Curriculum 2024-2025'!$F:$F,0),MATCH($A$1,'Curriculum 2024-2025'!$K:$K,0)))+IF($E33="Core",2,15)+$A33),"")))</f>
        <v>201600101</v>
      </c>
      <c r="C3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2024-2025'!$K:$K,0)))+IF($E33="Core",2,15)+$A33),IF(IF(_xlfn.IFNA(MATCH($A$1,'Curriculum 2024-2025'!$A:$A,0),0)&gt;0,1,IF(_xlfn.IFNA(MATCH($A$1,'Curriculum 2024-2025'!$F:$F,0),0)&gt;0,2,IF(_xlfn.IFNA(MATCH($A$1,'Curriculum 2023-2024'!$K:$K,0),0)&gt;0,3,0)))=2,INDEX('Curriculum 2024-2025'!$G:$G,_xlfn.IFNA(MATCH($A$1,'Curriculum 2024-2025'!$A:$A,0),_xlfn.IFNA(MATCH($A$1,'Curriculum 2024-2025'!$F:$F,0),MATCH($A$1,'Curriculum 2024-2025'!$K:$K,0)))+IF($E33="Core",2,15)+$A33),IF(IF(_xlfn.IFNA(MATCH($A$1,'Curriculum 2024-2025'!$A:$A,0),0)&gt;0,1,IF(_xlfn.IFNA(MATCH($A$1,'Curriculum 2024-2025'!$F:$F,0),0)&gt;0,2,IF(_xlfn.IFNA(MATCH($A$1,'Curriculum 2024-2025'!$K:$K,0),0)&gt;0,3,0)))=3,INDEX('Curriculum 2024-2025'!$L:$L,_xlfn.IFNA(MATCH($A$1,'Curriculum 2024-2025'!$A:$A,0),_xlfn.IFNA(MATCH($A$1,'Curriculum 2024-2025'!$F:$F,0),MATCH($A$1,'Curriculum 2024-2025'!$K:$K,0)))+IF($E33="Core",2,15)+$A33),"")))</f>
        <v>Theory of ODE</v>
      </c>
      <c r="D33">
        <v>5</v>
      </c>
      <c r="E33" t="s">
        <v>237</v>
      </c>
    </row>
    <row r="34" spans="1:5" x14ac:dyDescent="0.25">
      <c r="A34">
        <v>21</v>
      </c>
      <c r="B34">
        <f>IF(IF(_xlfn.IFNA(MATCH($A$1,'Curriculum 2024-2025'!$A:$A,0),0)&gt;0,1,IF(_xlfn.IFNA(MATCH($A$1,'Curriculum 2024-2025'!$F:$F,0),0)&gt;0,2,IF(_xlfn.IFNA(MATCH($A$1,'Curriculum 2024-2025'!$K:$K,0),0)&gt;0,3,0)))=1,INDEX('Curriculum 2024-2025'!$A:$A,_xlfn.IFNA(MATCH($A$1,'Curriculum 2024-2025'!$A:$A,0),_xlfn.IFNA(MATCH($A$1,'Curriculum 2024-2025'!$F:$F,0),MATCH($A$1,'Curriculum 2024-2025'!$K:$K,0)))+IF($E34="Core",2,15)+$A34),IF(IF(_xlfn.IFNA(MATCH($A$1,'Curriculum 2024-2025'!$A:$A,0),0)&gt;0,1,IF(_xlfn.IFNA(MATCH($A$1,'Curriculum 2024-2025'!$F:$F,0),0)&gt;0,2,IF(_xlfn.IFNA(MATCH($A$1,'Curriculum 2024-2025'!$K:$K,0),0)&gt;0,3,0)))=2,INDEX('Curriculum 2024-2025'!$F:$F,_xlfn.IFNA(MATCH($A$1,'Curriculum 2024-2025'!$A:$A,0),_xlfn.IFNA(MATCH($A$1,'Curriculum 2024-2025'!$F:$F,0),MATCH($A$1,'Curriculum 2024-2025'!$K:$K,0)))+IF($E34="Core",2,15)+$A34),IF(IF(_xlfn.IFNA(MATCH($A$1,'Curriculum 2024-2025'!$A:$A,0),0)&gt;0,1,IF(_xlfn.IFNA(MATCH($A$1,'Curriculum 2024-2025'!$F:$F,0),0)&gt;0,2,IF(_xlfn.IFNA(MATCH($A$1,'Curriculum 2024-2025'!$K:$K,0),0)&gt;0,3,0)))=3,INDEX('Curriculum 2024-2025'!$K:$K,_xlfn.IFNA(MATCH($A$1,'Curriculum 2024-2025'!$A:$A,0),_xlfn.IFNA(MATCH($A$1,'Curriculum 2024-2025'!$F:$F,0),MATCH($A$1,'Curriculum 2024-2025'!$K:$K,0)))+IF($E34="Core",2,15)+$A34),"")))</f>
        <v>191141700</v>
      </c>
      <c r="C3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2024-2025'!$K:$K,0)))+IF($E34="Core",2,15)+$A34),IF(IF(_xlfn.IFNA(MATCH($A$1,'Curriculum 2024-2025'!$A:$A,0),0)&gt;0,1,IF(_xlfn.IFNA(MATCH($A$1,'Curriculum 2024-2025'!$F:$F,0),0)&gt;0,2,IF(_xlfn.IFNA(MATCH($A$1,'Curriculum 2023-2024'!$K:$K,0),0)&gt;0,3,0)))=2,INDEX('Curriculum 2024-2025'!$G:$G,_xlfn.IFNA(MATCH($A$1,'Curriculum 2024-2025'!$A:$A,0),_xlfn.IFNA(MATCH($A$1,'Curriculum 2024-2025'!$F:$F,0),MATCH($A$1,'Curriculum 2024-2025'!$K:$K,0)))+IF($E34="Core",2,15)+$A34),IF(IF(_xlfn.IFNA(MATCH($A$1,'Curriculum 2024-2025'!$A:$A,0),0)&gt;0,1,IF(_xlfn.IFNA(MATCH($A$1,'Curriculum 2024-2025'!$F:$F,0),0)&gt;0,2,IF(_xlfn.IFNA(MATCH($A$1,'Curriculum 2024-2025'!$K:$K,0),0)&gt;0,3,0)))=3,INDEX('Curriculum 2024-2025'!$L:$L,_xlfn.IFNA(MATCH($A$1,'Curriculum 2024-2025'!$A:$A,0),_xlfn.IFNA(MATCH($A$1,'Curriculum 2024-2025'!$F:$F,0),MATCH($A$1,'Curriculum 2024-2025'!$K:$K,0)))+IF($E34="Core",2,15)+$A34),"")))</f>
        <v>Transport Phenomena</v>
      </c>
      <c r="D34">
        <v>5</v>
      </c>
      <c r="E34" t="s">
        <v>237</v>
      </c>
    </row>
    <row r="35" spans="1:5" x14ac:dyDescent="0.25">
      <c r="A35">
        <v>22</v>
      </c>
      <c r="B35">
        <f>IF(IF(_xlfn.IFNA(MATCH($A$1,'Curriculum 2024-2025'!$A:$A,0),0)&gt;0,1,IF(_xlfn.IFNA(MATCH($A$1,'Curriculum 2024-2025'!$F:$F,0),0)&gt;0,2,IF(_xlfn.IFNA(MATCH($A$1,'Curriculum 2024-2025'!$K:$K,0),0)&gt;0,3,0)))=1,INDEX('Curriculum 2024-2025'!$A:$A,_xlfn.IFNA(MATCH($A$1,'Curriculum 2024-2025'!$A:$A,0),_xlfn.IFNA(MATCH($A$1,'Curriculum 2024-2025'!$F:$F,0),MATCH($A$1,'Curriculum 2024-2025'!$K:$K,0)))+IF($E35="Core",2,15)+$A35),IF(IF(_xlfn.IFNA(MATCH($A$1,'Curriculum 2024-2025'!$A:$A,0),0)&gt;0,1,IF(_xlfn.IFNA(MATCH($A$1,'Curriculum 2024-2025'!$F:$F,0),0)&gt;0,2,IF(_xlfn.IFNA(MATCH($A$1,'Curriculum 2024-2025'!$K:$K,0),0)&gt;0,3,0)))=2,INDEX('Curriculum 2024-2025'!$F:$F,_xlfn.IFNA(MATCH($A$1,'Curriculum 2024-2025'!$A:$A,0),_xlfn.IFNA(MATCH($A$1,'Curriculum 2024-2025'!$F:$F,0),MATCH($A$1,'Curriculum 2024-2025'!$K:$K,0)))+IF($E35="Core",2,15)+$A35),IF(IF(_xlfn.IFNA(MATCH($A$1,'Curriculum 2024-2025'!$A:$A,0),0)&gt;0,1,IF(_xlfn.IFNA(MATCH($A$1,'Curriculum 2024-2025'!$F:$F,0),0)&gt;0,2,IF(_xlfn.IFNA(MATCH($A$1,'Curriculum 2024-2025'!$K:$K,0),0)&gt;0,3,0)))=3,INDEX('Curriculum 2024-2025'!$K:$K,_xlfn.IFNA(MATCH($A$1,'Curriculum 2024-2025'!$A:$A,0),_xlfn.IFNA(MATCH($A$1,'Curriculum 2024-2025'!$F:$F,0),MATCH($A$1,'Curriculum 2024-2025'!$K:$K,0)))+IF($E35="Core",2,15)+$A35),"")))</f>
        <v>191155730</v>
      </c>
      <c r="C3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2024-2025'!$K:$K,0)))+IF($E35="Core",2,15)+$A35),IF(IF(_xlfn.IFNA(MATCH($A$1,'Curriculum 2024-2025'!$A:$A,0),0)&gt;0,1,IF(_xlfn.IFNA(MATCH($A$1,'Curriculum 2024-2025'!$F:$F,0),0)&gt;0,2,IF(_xlfn.IFNA(MATCH($A$1,'Curriculum 2023-2024'!$K:$K,0),0)&gt;0,3,0)))=2,INDEX('Curriculum 2024-2025'!$G:$G,_xlfn.IFNA(MATCH($A$1,'Curriculum 2024-2025'!$A:$A,0),_xlfn.IFNA(MATCH($A$1,'Curriculum 2024-2025'!$F:$F,0),MATCH($A$1,'Curriculum 2024-2025'!$K:$K,0)))+IF($E35="Core",2,15)+$A35),IF(IF(_xlfn.IFNA(MATCH($A$1,'Curriculum 2024-2025'!$A:$A,0),0)&gt;0,1,IF(_xlfn.IFNA(MATCH($A$1,'Curriculum 2024-2025'!$F:$F,0),0)&gt;0,2,IF(_xlfn.IFNA(MATCH($A$1,'Curriculum 2024-2025'!$K:$K,0),0)&gt;0,3,0)))=3,INDEX('Curriculum 2024-2025'!$L:$L,_xlfn.IFNA(MATCH($A$1,'Curriculum 2024-2025'!$A:$A,0),_xlfn.IFNA(MATCH($A$1,'Curriculum 2024-2025'!$F:$F,0),MATCH($A$1,'Curriculum 2024-2025'!$K:$K,0)))+IF($E35="Core",2,15)+$A35),"")))</f>
        <v xml:space="preserve">Tribology </v>
      </c>
      <c r="D35">
        <v>5</v>
      </c>
      <c r="E35" t="s">
        <v>237</v>
      </c>
    </row>
    <row r="36" spans="1:5" x14ac:dyDescent="0.25">
      <c r="A36">
        <v>23</v>
      </c>
      <c r="B36">
        <f>IF(IF(_xlfn.IFNA(MATCH($A$1,'Curriculum 2024-2025'!$A:$A,0),0)&gt;0,1,IF(_xlfn.IFNA(MATCH($A$1,'Curriculum 2024-2025'!$F:$F,0),0)&gt;0,2,IF(_xlfn.IFNA(MATCH($A$1,'Curriculum 2024-2025'!$K:$K,0),0)&gt;0,3,0)))=1,INDEX('Curriculum 2024-2025'!$A:$A,_xlfn.IFNA(MATCH($A$1,'Curriculum 2024-2025'!$A:$A,0),_xlfn.IFNA(MATCH($A$1,'Curriculum 2024-2025'!$F:$F,0),MATCH($A$1,'Curriculum 2024-2025'!$K:$K,0)))+IF($E36="Core",2,15)+$A36),IF(IF(_xlfn.IFNA(MATCH($A$1,'Curriculum 2024-2025'!$A:$A,0),0)&gt;0,1,IF(_xlfn.IFNA(MATCH($A$1,'Curriculum 2024-2025'!$F:$F,0),0)&gt;0,2,IF(_xlfn.IFNA(MATCH($A$1,'Curriculum 2024-2025'!$K:$K,0),0)&gt;0,3,0)))=2,INDEX('Curriculum 2024-2025'!$F:$F,_xlfn.IFNA(MATCH($A$1,'Curriculum 2024-2025'!$A:$A,0),_xlfn.IFNA(MATCH($A$1,'Curriculum 2024-2025'!$F:$F,0),MATCH($A$1,'Curriculum 2024-2025'!$K:$K,0)))+IF($E36="Core",2,15)+$A36),IF(IF(_xlfn.IFNA(MATCH($A$1,'Curriculum 2024-2025'!$A:$A,0),0)&gt;0,1,IF(_xlfn.IFNA(MATCH($A$1,'Curriculum 2024-2025'!$F:$F,0),0)&gt;0,2,IF(_xlfn.IFNA(MATCH($A$1,'Curriculum 2024-2025'!$K:$K,0),0)&gt;0,3,0)))=3,INDEX('Curriculum 2024-2025'!$K:$K,_xlfn.IFNA(MATCH($A$1,'Curriculum 2024-2025'!$A:$A,0),_xlfn.IFNA(MATCH($A$1,'Curriculum 2024-2025'!$F:$F,0),MATCH($A$1,'Curriculum 2024-2025'!$K:$K,0)))+IF($E36="Core",2,15)+$A36),"")))</f>
        <v>201900098</v>
      </c>
      <c r="C3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2024-2025'!$K:$K,0)))+IF($E36="Core",2,15)+$A36),IF(IF(_xlfn.IFNA(MATCH($A$1,'Curriculum 2024-2025'!$A:$A,0),0)&gt;0,1,IF(_xlfn.IFNA(MATCH($A$1,'Curriculum 2024-2025'!$F:$F,0),0)&gt;0,2,IF(_xlfn.IFNA(MATCH($A$1,'Curriculum 2023-2024'!$K:$K,0),0)&gt;0,3,0)))=2,INDEX('Curriculum 2024-2025'!$G:$G,_xlfn.IFNA(MATCH($A$1,'Curriculum 2024-2025'!$A:$A,0),_xlfn.IFNA(MATCH($A$1,'Curriculum 2024-2025'!$F:$F,0),MATCH($A$1,'Curriculum 2024-2025'!$K:$K,0)))+IF($E36="Core",2,15)+$A36),IF(IF(_xlfn.IFNA(MATCH($A$1,'Curriculum 2024-2025'!$A:$A,0),0)&gt;0,1,IF(_xlfn.IFNA(MATCH($A$1,'Curriculum 2024-2025'!$F:$F,0),0)&gt;0,2,IF(_xlfn.IFNA(MATCH($A$1,'Curriculum 2024-2025'!$K:$K,0),0)&gt;0,3,0)))=3,INDEX('Curriculum 2024-2025'!$L:$L,_xlfn.IFNA(MATCH($A$1,'Curriculum 2024-2025'!$A:$A,0),_xlfn.IFNA(MATCH($A$1,'Curriculum 2024-2025'!$F:$F,0),MATCH($A$1,'Curriculum 2024-2025'!$K:$K,0)))+IF($E36="Core",2,15)+$A36),"")))</f>
        <v>Uncertainty Quantification &amp; Model Reduction</v>
      </c>
      <c r="D36">
        <v>5</v>
      </c>
      <c r="E36"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5"/>
  <sheetViews>
    <sheetView workbookViewId="0"/>
  </sheetViews>
  <sheetFormatPr defaultRowHeight="15" x14ac:dyDescent="0.25"/>
  <cols>
    <col min="1" max="1" width="42.85546875" bestFit="1" customWidth="1"/>
    <col min="2" max="2" width="12.140625" bestFit="1" customWidth="1"/>
    <col min="3" max="3" width="51.140625" bestFit="1" customWidth="1"/>
  </cols>
  <sheetData>
    <row r="1" spans="1:5" x14ac:dyDescent="0.25">
      <c r="A1" t="s">
        <v>159</v>
      </c>
      <c r="B1" t="s">
        <v>47</v>
      </c>
      <c r="C1" t="s">
        <v>48</v>
      </c>
      <c r="D1" t="s">
        <v>1</v>
      </c>
    </row>
    <row r="2" spans="1:5" x14ac:dyDescent="0.25">
      <c r="A2">
        <v>1</v>
      </c>
      <c r="B2">
        <f>IF(IF(_xlfn.IFNA(MATCH($A$1,'Curriculum 2024-2025'!$A:$A,0),0)&gt;0,1,IF(_xlfn.IFNA(MATCH($A$1,'Curriculum 2024-2025'!$F:$F,0),0)&gt;0,2,IF(_xlfn.IFNA(MATCH($A$1,'Curriculum 2024-2025'!$K:$K,0),0)&gt;0,3,0)))=1,INDEX('Curriculum 2024-2025'!$A:$A,_xlfn.IFNA(MATCH($A$1,'Curriculum 2024-2025'!$A:$A,0),_xlfn.IFNA(MATCH($A$1,'Curriculum 2024-2025'!$F:$F,0),MATCH($A$1,'Curriculum 2024-2025'!$K:$K,0)))+IF($E2="Core",2,15)+$A2),IF(IF(_xlfn.IFNA(MATCH($A$1,'Curriculum 2024-2025'!$A:$A,0),0)&gt;0,1,IF(_xlfn.IFNA(MATCH($A$1,'Curriculum 2024-2025'!$F:$F,0),0)&gt;0,2,IF(_xlfn.IFNA(MATCH($A$1,'Curriculum 2024-2025'!$K:$K,0),0)&gt;0,3,0)))=2,INDEX('Curriculum 2024-2025'!$F:$F,_xlfn.IFNA(MATCH($A$1,'Curriculum 2024-2025'!$A:$A,0),_xlfn.IFNA(MATCH($A$1,'Curriculum 2024-2025'!$F:$F,0),MATCH($A$1,'Curriculum 2024-2025'!$K:$K,0)))+IF($E2="Core",2,15)+$A2),IF(IF(_xlfn.IFNA(MATCH($A$1,'Curriculum 2024-2025'!$A:$A,0),0)&gt;0,1,IF(_xlfn.IFNA(MATCH($A$1,'Curriculum 2024-2025'!$F:$F,0),0)&gt;0,2,IF(_xlfn.IFNA(MATCH($A$1,'Curriculum 2024-2025'!$K:$K,0),0)&gt;0,3,0)))=3,INDEX('Curriculum 2024-2025'!$K:$K,_xlfn.IFNA(MATCH($A$1,'Curriculum 2024-2025'!$A:$A,0),_xlfn.IFNA(MATCH($A$1,'Curriculum 2024-2025'!$F:$F,0),MATCH($A$1,'Curriculum 2024-2025'!$K:$K,0)))+IF($E2="Core",2,15)+$A2),"")))</f>
        <v>201800008</v>
      </c>
      <c r="C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2024-2025'!$K:$K,0)))+IF($E2="Core",2,15)+$A2),IF(IF(_xlfn.IFNA(MATCH($A$1,'Curriculum 2024-2025'!$A:$A,0),0)&gt;0,1,IF(_xlfn.IFNA(MATCH($A$1,'Curriculum 2024-2025'!$F:$F,0),0)&gt;0,2,IF(_xlfn.IFNA(MATCH($A$1,'Curriculum 2023-2024'!$K:$K,0),0)&gt;0,3,0)))=2,INDEX('Curriculum 2024-2025'!$G:$G,_xlfn.IFNA(MATCH($A$1,'Curriculum 2024-2025'!$A:$A,0),_xlfn.IFNA(MATCH($A$1,'Curriculum 2024-2025'!$F:$F,0),MATCH($A$1,'Curriculum 2024-2025'!$K:$K,0)))+IF($E2="Core",2,15)+$A2),IF(IF(_xlfn.IFNA(MATCH($A$1,'Curriculum 2024-2025'!$A:$A,0),0)&gt;0,1,IF(_xlfn.IFNA(MATCH($A$1,'Curriculum 2024-2025'!$F:$F,0),0)&gt;0,2,IF(_xlfn.IFNA(MATCH($A$1,'Curriculum 2024-2025'!$K:$K,0),0)&gt;0,3,0)))=3,INDEX('Curriculum 2024-2025'!$L:$L,_xlfn.IFNA(MATCH($A$1,'Curriculum 2024-2025'!$A:$A,0),_xlfn.IFNA(MATCH($A$1,'Curriculum 2024-2025'!$F:$F,0),MATCH($A$1,'Curriculum 2024-2025'!$K:$K,0)))+IF($E2="Core",2,15)+$A2),"")))</f>
        <v xml:space="preserve">After-Sales Service Logistics </v>
      </c>
      <c r="D2">
        <v>5</v>
      </c>
      <c r="E2" t="s">
        <v>236</v>
      </c>
    </row>
    <row r="3" spans="1:5" x14ac:dyDescent="0.25">
      <c r="A3">
        <v>2</v>
      </c>
      <c r="B3">
        <f>IF(IF(_xlfn.IFNA(MATCH($A$1,'Curriculum 2024-2025'!$A:$A,0),0)&gt;0,1,IF(_xlfn.IFNA(MATCH($A$1,'Curriculum 2024-2025'!$F:$F,0),0)&gt;0,2,IF(_xlfn.IFNA(MATCH($A$1,'Curriculum 2024-2025'!$K:$K,0),0)&gt;0,3,0)))=1,INDEX('Curriculum 2024-2025'!$A:$A,_xlfn.IFNA(MATCH($A$1,'Curriculum 2024-2025'!$A:$A,0),_xlfn.IFNA(MATCH($A$1,'Curriculum 2024-2025'!$F:$F,0),MATCH($A$1,'Curriculum 2024-2025'!$K:$K,0)))+IF($E3="Core",2,15)+$A3),IF(IF(_xlfn.IFNA(MATCH($A$1,'Curriculum 2024-2025'!$A:$A,0),0)&gt;0,1,IF(_xlfn.IFNA(MATCH($A$1,'Curriculum 2024-2025'!$F:$F,0),0)&gt;0,2,IF(_xlfn.IFNA(MATCH($A$1,'Curriculum 2024-2025'!$K:$K,0),0)&gt;0,3,0)))=2,INDEX('Curriculum 2024-2025'!$F:$F,_xlfn.IFNA(MATCH($A$1,'Curriculum 2024-2025'!$A:$A,0),_xlfn.IFNA(MATCH($A$1,'Curriculum 2024-2025'!$F:$F,0),MATCH($A$1,'Curriculum 2024-2025'!$K:$K,0)))+IF($E3="Core",2,15)+$A3),IF(IF(_xlfn.IFNA(MATCH($A$1,'Curriculum 2024-2025'!$A:$A,0),0)&gt;0,1,IF(_xlfn.IFNA(MATCH($A$1,'Curriculum 2024-2025'!$F:$F,0),0)&gt;0,2,IF(_xlfn.IFNA(MATCH($A$1,'Curriculum 2024-2025'!$K:$K,0),0)&gt;0,3,0)))=3,INDEX('Curriculum 2024-2025'!$K:$K,_xlfn.IFNA(MATCH($A$1,'Curriculum 2024-2025'!$A:$A,0),_xlfn.IFNA(MATCH($A$1,'Curriculum 2024-2025'!$F:$F,0),MATCH($A$1,'Curriculum 2024-2025'!$K:$K,0)))+IF($E3="Core",2,15)+$A3),"")))</f>
        <v>201500235</v>
      </c>
      <c r="C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2024-2025'!$K:$K,0)))+IF($E3="Core",2,15)+$A3),IF(IF(_xlfn.IFNA(MATCH($A$1,'Curriculum 2024-2025'!$A:$A,0),0)&gt;0,1,IF(_xlfn.IFNA(MATCH($A$1,'Curriculum 2024-2025'!$F:$F,0),0)&gt;0,2,IF(_xlfn.IFNA(MATCH($A$1,'Curriculum 2023-2024'!$K:$K,0),0)&gt;0,3,0)))=2,INDEX('Curriculum 2024-2025'!$G:$G,_xlfn.IFNA(MATCH($A$1,'Curriculum 2024-2025'!$A:$A,0),_xlfn.IFNA(MATCH($A$1,'Curriculum 2024-2025'!$F:$F,0),MATCH($A$1,'Curriculum 2024-2025'!$K:$K,0)))+IF($E3="Core",2,15)+$A3),IF(IF(_xlfn.IFNA(MATCH($A$1,'Curriculum 2024-2025'!$A:$A,0),0)&gt;0,1,IF(_xlfn.IFNA(MATCH($A$1,'Curriculum 2024-2025'!$F:$F,0),0)&gt;0,2,IF(_xlfn.IFNA(MATCH($A$1,'Curriculum 2024-2025'!$K:$K,0),0)&gt;0,3,0)))=3,INDEX('Curriculum 2024-2025'!$L:$L,_xlfn.IFNA(MATCH($A$1,'Curriculum 2024-2025'!$A:$A,0),_xlfn.IFNA(MATCH($A$1,'Curriculum 2024-2025'!$F:$F,0),MATCH($A$1,'Curriculum 2024-2025'!$K:$K,0)))+IF($E3="Core",2,15)+$A3),"")))</f>
        <v xml:space="preserve">Design for Maintenance Operations </v>
      </c>
      <c r="D3">
        <v>5</v>
      </c>
      <c r="E3" t="s">
        <v>236</v>
      </c>
    </row>
    <row r="4" spans="1:5" x14ac:dyDescent="0.25">
      <c r="A4">
        <v>3</v>
      </c>
      <c r="B4">
        <f>IF(IF(_xlfn.IFNA(MATCH($A$1,'Curriculum 2024-2025'!$A:$A,0),0)&gt;0,1,IF(_xlfn.IFNA(MATCH($A$1,'Curriculum 2024-2025'!$F:$F,0),0)&gt;0,2,IF(_xlfn.IFNA(MATCH($A$1,'Curriculum 2024-2025'!$K:$K,0),0)&gt;0,3,0)))=1,INDEX('Curriculum 2024-2025'!$A:$A,_xlfn.IFNA(MATCH($A$1,'Curriculum 2024-2025'!$A:$A,0),_xlfn.IFNA(MATCH($A$1,'Curriculum 2024-2025'!$F:$F,0),MATCH($A$1,'Curriculum 2024-2025'!$K:$K,0)))+IF($E4="Core",2,15)+$A4),IF(IF(_xlfn.IFNA(MATCH($A$1,'Curriculum 2024-2025'!$A:$A,0),0)&gt;0,1,IF(_xlfn.IFNA(MATCH($A$1,'Curriculum 2024-2025'!$F:$F,0),0)&gt;0,2,IF(_xlfn.IFNA(MATCH($A$1,'Curriculum 2024-2025'!$K:$K,0),0)&gt;0,3,0)))=2,INDEX('Curriculum 2024-2025'!$F:$F,_xlfn.IFNA(MATCH($A$1,'Curriculum 2024-2025'!$A:$A,0),_xlfn.IFNA(MATCH($A$1,'Curriculum 2024-2025'!$F:$F,0),MATCH($A$1,'Curriculum 2024-2025'!$K:$K,0)))+IF($E4="Core",2,15)+$A4),IF(IF(_xlfn.IFNA(MATCH($A$1,'Curriculum 2024-2025'!$A:$A,0),0)&gt;0,1,IF(_xlfn.IFNA(MATCH($A$1,'Curriculum 2024-2025'!$F:$F,0),0)&gt;0,2,IF(_xlfn.IFNA(MATCH($A$1,'Curriculum 2024-2025'!$K:$K,0),0)&gt;0,3,0)))=3,INDEX('Curriculum 2024-2025'!$K:$K,_xlfn.IFNA(MATCH($A$1,'Curriculum 2024-2025'!$A:$A,0),_xlfn.IFNA(MATCH($A$1,'Curriculum 2024-2025'!$F:$F,0),MATCH($A$1,'Curriculum 2024-2025'!$K:$K,0)))+IF($E4="Core",2,15)+$A4),"")))</f>
        <v>201300038</v>
      </c>
      <c r="C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2024-2025'!$K:$K,0)))+IF($E4="Core",2,15)+$A4),IF(IF(_xlfn.IFNA(MATCH($A$1,'Curriculum 2024-2025'!$A:$A,0),0)&gt;0,1,IF(_xlfn.IFNA(MATCH($A$1,'Curriculum 2024-2025'!$F:$F,0),0)&gt;0,2,IF(_xlfn.IFNA(MATCH($A$1,'Curriculum 2023-2024'!$K:$K,0),0)&gt;0,3,0)))=2,INDEX('Curriculum 2024-2025'!$G:$G,_xlfn.IFNA(MATCH($A$1,'Curriculum 2024-2025'!$A:$A,0),_xlfn.IFNA(MATCH($A$1,'Curriculum 2024-2025'!$F:$F,0),MATCH($A$1,'Curriculum 2024-2025'!$K:$K,0)))+IF($E4="Core",2,15)+$A4),IF(IF(_xlfn.IFNA(MATCH($A$1,'Curriculum 2024-2025'!$A:$A,0),0)&gt;0,1,IF(_xlfn.IFNA(MATCH($A$1,'Curriculum 2024-2025'!$F:$F,0),0)&gt;0,2,IF(_xlfn.IFNA(MATCH($A$1,'Curriculum 2024-2025'!$K:$K,0),0)&gt;0,3,0)))=3,INDEX('Curriculum 2024-2025'!$L:$L,_xlfn.IFNA(MATCH($A$1,'Curriculum 2024-2025'!$A:$A,0),_xlfn.IFNA(MATCH($A$1,'Curriculum 2024-2025'!$F:$F,0),MATCH($A$1,'Curriculum 2024-2025'!$K:$K,0)))+IF($E4="Core",2,15)+$A4),"")))</f>
        <v xml:space="preserve">Failure Mechanisms &amp; Life Prediction </v>
      </c>
      <c r="D4">
        <v>5</v>
      </c>
      <c r="E4" t="s">
        <v>236</v>
      </c>
    </row>
    <row r="5" spans="1:5" x14ac:dyDescent="0.25">
      <c r="A5">
        <v>4</v>
      </c>
      <c r="B5">
        <f>IF(IF(_xlfn.IFNA(MATCH($A$1,'Curriculum 2024-2025'!$A:$A,0),0)&gt;0,1,IF(_xlfn.IFNA(MATCH($A$1,'Curriculum 2024-2025'!$F:$F,0),0)&gt;0,2,IF(_xlfn.IFNA(MATCH($A$1,'Curriculum 2024-2025'!$K:$K,0),0)&gt;0,3,0)))=1,INDEX('Curriculum 2024-2025'!$A:$A,_xlfn.IFNA(MATCH($A$1,'Curriculum 2024-2025'!$A:$A,0),_xlfn.IFNA(MATCH($A$1,'Curriculum 2024-2025'!$F:$F,0),MATCH($A$1,'Curriculum 2024-2025'!$K:$K,0)))+IF($E5="Core",2,15)+$A5),IF(IF(_xlfn.IFNA(MATCH($A$1,'Curriculum 2024-2025'!$A:$A,0),0)&gt;0,1,IF(_xlfn.IFNA(MATCH($A$1,'Curriculum 2024-2025'!$F:$F,0),0)&gt;0,2,IF(_xlfn.IFNA(MATCH($A$1,'Curriculum 2024-2025'!$K:$K,0),0)&gt;0,3,0)))=2,INDEX('Curriculum 2024-2025'!$F:$F,_xlfn.IFNA(MATCH($A$1,'Curriculum 2024-2025'!$A:$A,0),_xlfn.IFNA(MATCH($A$1,'Curriculum 2024-2025'!$F:$F,0),MATCH($A$1,'Curriculum 2024-2025'!$K:$K,0)))+IF($E5="Core",2,15)+$A5),IF(IF(_xlfn.IFNA(MATCH($A$1,'Curriculum 2024-2025'!$A:$A,0),0)&gt;0,1,IF(_xlfn.IFNA(MATCH($A$1,'Curriculum 2024-2025'!$F:$F,0),0)&gt;0,2,IF(_xlfn.IFNA(MATCH($A$1,'Curriculum 2024-2025'!$K:$K,0),0)&gt;0,3,0)))=3,INDEX('Curriculum 2024-2025'!$K:$K,_xlfn.IFNA(MATCH($A$1,'Curriculum 2024-2025'!$A:$A,0),_xlfn.IFNA(MATCH($A$1,'Curriculum 2024-2025'!$F:$F,0),MATCH($A$1,'Curriculum 2024-2025'!$K:$K,0)))+IF($E5="Core",2,15)+$A5),"")))</f>
        <v>202000039</v>
      </c>
      <c r="C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2024-2025'!$K:$K,0)))+IF($E5="Core",2,15)+$A5),IF(IF(_xlfn.IFNA(MATCH($A$1,'Curriculum 2024-2025'!$A:$A,0),0)&gt;0,1,IF(_xlfn.IFNA(MATCH($A$1,'Curriculum 2024-2025'!$F:$F,0),0)&gt;0,2,IF(_xlfn.IFNA(MATCH($A$1,'Curriculum 2023-2024'!$K:$K,0),0)&gt;0,3,0)))=2,INDEX('Curriculum 2024-2025'!$G:$G,_xlfn.IFNA(MATCH($A$1,'Curriculum 2024-2025'!$A:$A,0),_xlfn.IFNA(MATCH($A$1,'Curriculum 2024-2025'!$F:$F,0),MATCH($A$1,'Curriculum 2024-2025'!$K:$K,0)))+IF($E5="Core",2,15)+$A5),IF(IF(_xlfn.IFNA(MATCH($A$1,'Curriculum 2024-2025'!$A:$A,0),0)&gt;0,1,IF(_xlfn.IFNA(MATCH($A$1,'Curriculum 2024-2025'!$F:$F,0),0)&gt;0,2,IF(_xlfn.IFNA(MATCH($A$1,'Curriculum 2024-2025'!$K:$K,0),0)&gt;0,3,0)))=3,INDEX('Curriculum 2024-2025'!$L:$L,_xlfn.IFNA(MATCH($A$1,'Curriculum 2024-2025'!$A:$A,0),_xlfn.IFNA(MATCH($A$1,'Curriculum 2024-2025'!$F:$F,0),MATCH($A$1,'Curriculum 2024-2025'!$K:$K,0)))+IF($E5="Core",2,15)+$A5),"")))</f>
        <v xml:space="preserve">Frontiers in Mainentance </v>
      </c>
      <c r="D5">
        <v>5</v>
      </c>
      <c r="E5" t="s">
        <v>236</v>
      </c>
    </row>
    <row r="6" spans="1:5" x14ac:dyDescent="0.25">
      <c r="A6">
        <v>5</v>
      </c>
      <c r="B6">
        <f>IF(IF(_xlfn.IFNA(MATCH($A$1,'Curriculum 2024-2025'!$A:$A,0),0)&gt;0,1,IF(_xlfn.IFNA(MATCH($A$1,'Curriculum 2024-2025'!$F:$F,0),0)&gt;0,2,IF(_xlfn.IFNA(MATCH($A$1,'Curriculum 2024-2025'!$K:$K,0),0)&gt;0,3,0)))=1,INDEX('Curriculum 2024-2025'!$A:$A,_xlfn.IFNA(MATCH($A$1,'Curriculum 2024-2025'!$A:$A,0),_xlfn.IFNA(MATCH($A$1,'Curriculum 2024-2025'!$F:$F,0),MATCH($A$1,'Curriculum 2024-2025'!$K:$K,0)))+IF($E6="Core",2,15)+$A6),IF(IF(_xlfn.IFNA(MATCH($A$1,'Curriculum 2024-2025'!$A:$A,0),0)&gt;0,1,IF(_xlfn.IFNA(MATCH($A$1,'Curriculum 2024-2025'!$F:$F,0),0)&gt;0,2,IF(_xlfn.IFNA(MATCH($A$1,'Curriculum 2024-2025'!$K:$K,0),0)&gt;0,3,0)))=2,INDEX('Curriculum 2024-2025'!$F:$F,_xlfn.IFNA(MATCH($A$1,'Curriculum 2024-2025'!$A:$A,0),_xlfn.IFNA(MATCH($A$1,'Curriculum 2024-2025'!$F:$F,0),MATCH($A$1,'Curriculum 2024-2025'!$K:$K,0)))+IF($E6="Core",2,15)+$A6),IF(IF(_xlfn.IFNA(MATCH($A$1,'Curriculum 2024-2025'!$A:$A,0),0)&gt;0,1,IF(_xlfn.IFNA(MATCH($A$1,'Curriculum 2024-2025'!$F:$F,0),0)&gt;0,2,IF(_xlfn.IFNA(MATCH($A$1,'Curriculum 2024-2025'!$K:$K,0),0)&gt;0,3,0)))=3,INDEX('Curriculum 2024-2025'!$K:$K,_xlfn.IFNA(MATCH($A$1,'Curriculum 2024-2025'!$A:$A,0),_xlfn.IFNA(MATCH($A$1,'Curriculum 2024-2025'!$F:$F,0),MATCH($A$1,'Curriculum 2024-2025'!$K:$K,0)))+IF($E6="Core",2,15)+$A6),"")))</f>
        <v>201800034</v>
      </c>
      <c r="C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2024-2025'!$K:$K,0)))+IF($E6="Core",2,15)+$A6),IF(IF(_xlfn.IFNA(MATCH($A$1,'Curriculum 2024-2025'!$A:$A,0),0)&gt;0,1,IF(_xlfn.IFNA(MATCH($A$1,'Curriculum 2024-2025'!$F:$F,0),0)&gt;0,2,IF(_xlfn.IFNA(MATCH($A$1,'Curriculum 2023-2024'!$K:$K,0),0)&gt;0,3,0)))=2,INDEX('Curriculum 2024-2025'!$G:$G,_xlfn.IFNA(MATCH($A$1,'Curriculum 2024-2025'!$A:$A,0),_xlfn.IFNA(MATCH($A$1,'Curriculum 2024-2025'!$F:$F,0),MATCH($A$1,'Curriculum 2024-2025'!$K:$K,0)))+IF($E6="Core",2,15)+$A6),IF(IF(_xlfn.IFNA(MATCH($A$1,'Curriculum 2024-2025'!$A:$A,0),0)&gt;0,1,IF(_xlfn.IFNA(MATCH($A$1,'Curriculum 2024-2025'!$F:$F,0),0)&gt;0,2,IF(_xlfn.IFNA(MATCH($A$1,'Curriculum 2024-2025'!$K:$K,0),0)&gt;0,3,0)))=3,INDEX('Curriculum 2024-2025'!$L:$L,_xlfn.IFNA(MATCH($A$1,'Curriculum 2024-2025'!$A:$A,0),_xlfn.IFNA(MATCH($A$1,'Curriculum 2024-2025'!$F:$F,0),MATCH($A$1,'Curriculum 2024-2025'!$K:$K,0)))+IF($E6="Core",2,15)+$A6),"")))</f>
        <v xml:space="preserve">Infrastructure Asset Management </v>
      </c>
      <c r="D6">
        <v>5</v>
      </c>
      <c r="E6" t="s">
        <v>236</v>
      </c>
    </row>
    <row r="7" spans="1:5" x14ac:dyDescent="0.25">
      <c r="A7">
        <v>6</v>
      </c>
      <c r="B7">
        <f>IF(IF(_xlfn.IFNA(MATCH($A$1,'Curriculum 2024-2025'!$A:$A,0),0)&gt;0,1,IF(_xlfn.IFNA(MATCH($A$1,'Curriculum 2024-2025'!$F:$F,0),0)&gt;0,2,IF(_xlfn.IFNA(MATCH($A$1,'Curriculum 2024-2025'!$K:$K,0),0)&gt;0,3,0)))=1,INDEX('Curriculum 2024-2025'!$A:$A,_xlfn.IFNA(MATCH($A$1,'Curriculum 2024-2025'!$A:$A,0),_xlfn.IFNA(MATCH($A$1,'Curriculum 2024-2025'!$F:$F,0),MATCH($A$1,'Curriculum 2024-2025'!$K:$K,0)))+IF($E7="Core",2,15)+$A7),IF(IF(_xlfn.IFNA(MATCH($A$1,'Curriculum 2024-2025'!$A:$A,0),0)&gt;0,1,IF(_xlfn.IFNA(MATCH($A$1,'Curriculum 2024-2025'!$F:$F,0),0)&gt;0,2,IF(_xlfn.IFNA(MATCH($A$1,'Curriculum 2024-2025'!$K:$K,0),0)&gt;0,3,0)))=2,INDEX('Curriculum 2024-2025'!$F:$F,_xlfn.IFNA(MATCH($A$1,'Curriculum 2024-2025'!$A:$A,0),_xlfn.IFNA(MATCH($A$1,'Curriculum 2024-2025'!$F:$F,0),MATCH($A$1,'Curriculum 2024-2025'!$K:$K,0)))+IF($E7="Core",2,15)+$A7),IF(IF(_xlfn.IFNA(MATCH($A$1,'Curriculum 2024-2025'!$A:$A,0),0)&gt;0,1,IF(_xlfn.IFNA(MATCH($A$1,'Curriculum 2024-2025'!$F:$F,0),0)&gt;0,2,IF(_xlfn.IFNA(MATCH($A$1,'Curriculum 2024-2025'!$K:$K,0),0)&gt;0,3,0)))=3,INDEX('Curriculum 2024-2025'!$K:$K,_xlfn.IFNA(MATCH($A$1,'Curriculum 2024-2025'!$A:$A,0),_xlfn.IFNA(MATCH($A$1,'Curriculum 2024-2025'!$F:$F,0),MATCH($A$1,'Curriculum 2024-2025'!$K:$K,0)))+IF($E7="Core",2,15)+$A7),"")))</f>
        <v>191102010</v>
      </c>
      <c r="C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2024-2025'!$K:$K,0)))+IF($E7="Core",2,15)+$A7),IF(IF(_xlfn.IFNA(MATCH($A$1,'Curriculum 2024-2025'!$A:$A,0),0)&gt;0,1,IF(_xlfn.IFNA(MATCH($A$1,'Curriculum 2024-2025'!$F:$F,0),0)&gt;0,2,IF(_xlfn.IFNA(MATCH($A$1,'Curriculum 2023-2024'!$K:$K,0),0)&gt;0,3,0)))=2,INDEX('Curriculum 2024-2025'!$G:$G,_xlfn.IFNA(MATCH($A$1,'Curriculum 2024-2025'!$A:$A,0),_xlfn.IFNA(MATCH($A$1,'Curriculum 2024-2025'!$F:$F,0),MATCH($A$1,'Curriculum 2024-2025'!$K:$K,0)))+IF($E7="Core",2,15)+$A7),IF(IF(_xlfn.IFNA(MATCH($A$1,'Curriculum 2024-2025'!$A:$A,0),0)&gt;0,1,IF(_xlfn.IFNA(MATCH($A$1,'Curriculum 2024-2025'!$F:$F,0),0)&gt;0,2,IF(_xlfn.IFNA(MATCH($A$1,'Curriculum 2024-2025'!$K:$K,0),0)&gt;0,3,0)))=3,INDEX('Curriculum 2024-2025'!$L:$L,_xlfn.IFNA(MATCH($A$1,'Curriculum 2024-2025'!$A:$A,0),_xlfn.IFNA(MATCH($A$1,'Curriculum 2024-2025'!$F:$F,0),MATCH($A$1,'Curriculum 2024-2025'!$K:$K,0)))+IF($E7="Core",2,15)+$A7),"")))</f>
        <v>Life-Cycle Strategy</v>
      </c>
      <c r="D7">
        <v>5</v>
      </c>
      <c r="E7" t="s">
        <v>236</v>
      </c>
    </row>
    <row r="8" spans="1:5" x14ac:dyDescent="0.25">
      <c r="A8">
        <v>7</v>
      </c>
      <c r="B8">
        <f>IF(IF(_xlfn.IFNA(MATCH($A$1,'Curriculum 2024-2025'!$A:$A,0),0)&gt;0,1,IF(_xlfn.IFNA(MATCH($A$1,'Curriculum 2024-2025'!$F:$F,0),0)&gt;0,2,IF(_xlfn.IFNA(MATCH($A$1,'Curriculum 2024-2025'!$K:$K,0),0)&gt;0,3,0)))=1,INDEX('Curriculum 2024-2025'!$A:$A,_xlfn.IFNA(MATCH($A$1,'Curriculum 2024-2025'!$A:$A,0),_xlfn.IFNA(MATCH($A$1,'Curriculum 2024-2025'!$F:$F,0),MATCH($A$1,'Curriculum 2024-2025'!$K:$K,0)))+IF($E8="Core",2,15)+$A8),IF(IF(_xlfn.IFNA(MATCH($A$1,'Curriculum 2024-2025'!$A:$A,0),0)&gt;0,1,IF(_xlfn.IFNA(MATCH($A$1,'Curriculum 2024-2025'!$F:$F,0),0)&gt;0,2,IF(_xlfn.IFNA(MATCH($A$1,'Curriculum 2024-2025'!$K:$K,0),0)&gt;0,3,0)))=2,INDEX('Curriculum 2024-2025'!$F:$F,_xlfn.IFNA(MATCH($A$1,'Curriculum 2024-2025'!$A:$A,0),_xlfn.IFNA(MATCH($A$1,'Curriculum 2024-2025'!$F:$F,0),MATCH($A$1,'Curriculum 2024-2025'!$K:$K,0)))+IF($E8="Core",2,15)+$A8),IF(IF(_xlfn.IFNA(MATCH($A$1,'Curriculum 2024-2025'!$A:$A,0),0)&gt;0,1,IF(_xlfn.IFNA(MATCH($A$1,'Curriculum 2024-2025'!$F:$F,0),0)&gt;0,2,IF(_xlfn.IFNA(MATCH($A$1,'Curriculum 2024-2025'!$K:$K,0),0)&gt;0,3,0)))=3,INDEX('Curriculum 2024-2025'!$K:$K,_xlfn.IFNA(MATCH($A$1,'Curriculum 2024-2025'!$A:$A,0),_xlfn.IFNA(MATCH($A$1,'Curriculum 2024-2025'!$F:$F,0),MATCH($A$1,'Curriculum 2024-2025'!$K:$K,0)))+IF($E8="Core",2,15)+$A8),"")))</f>
        <v>201200146</v>
      </c>
      <c r="C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2024-2025'!$K:$K,0)))+IF($E8="Core",2,15)+$A8),IF(IF(_xlfn.IFNA(MATCH($A$1,'Curriculum 2024-2025'!$A:$A,0),0)&gt;0,1,IF(_xlfn.IFNA(MATCH($A$1,'Curriculum 2024-2025'!$F:$F,0),0)&gt;0,2,IF(_xlfn.IFNA(MATCH($A$1,'Curriculum 2023-2024'!$K:$K,0),0)&gt;0,3,0)))=2,INDEX('Curriculum 2024-2025'!$G:$G,_xlfn.IFNA(MATCH($A$1,'Curriculum 2024-2025'!$A:$A,0),_xlfn.IFNA(MATCH($A$1,'Curriculum 2024-2025'!$F:$F,0),MATCH($A$1,'Curriculum 2024-2025'!$K:$K,0)))+IF($E8="Core",2,15)+$A8),IF(IF(_xlfn.IFNA(MATCH($A$1,'Curriculum 2024-2025'!$A:$A,0),0)&gt;0,1,IF(_xlfn.IFNA(MATCH($A$1,'Curriculum 2024-2025'!$F:$F,0),0)&gt;0,2,IF(_xlfn.IFNA(MATCH($A$1,'Curriculum 2024-2025'!$K:$K,0),0)&gt;0,3,0)))=3,INDEX('Curriculum 2024-2025'!$L:$L,_xlfn.IFNA(MATCH($A$1,'Curriculum 2024-2025'!$A:$A,0),_xlfn.IFNA(MATCH($A$1,'Curriculum 2024-2025'!$F:$F,0),MATCH($A$1,'Curriculum 2024-2025'!$K:$K,0)))+IF($E8="Core",2,15)+$A8),"")))</f>
        <v xml:space="preserve">Maintenance Engineering &amp; Management </v>
      </c>
      <c r="D8">
        <v>5</v>
      </c>
      <c r="E8" t="s">
        <v>236</v>
      </c>
    </row>
    <row r="9" spans="1:5" x14ac:dyDescent="0.25">
      <c r="A9">
        <v>8</v>
      </c>
      <c r="B9">
        <f>IF(IF(_xlfn.IFNA(MATCH($A$1,'Curriculum 2024-2025'!$A:$A,0),0)&gt;0,1,IF(_xlfn.IFNA(MATCH($A$1,'Curriculum 2024-2025'!$F:$F,0),0)&gt;0,2,IF(_xlfn.IFNA(MATCH($A$1,'Curriculum 2024-2025'!$K:$K,0),0)&gt;0,3,0)))=1,INDEX('Curriculum 2024-2025'!$A:$A,_xlfn.IFNA(MATCH($A$1,'Curriculum 2024-2025'!$A:$A,0),_xlfn.IFNA(MATCH($A$1,'Curriculum 2024-2025'!$F:$F,0),MATCH($A$1,'Curriculum 2024-2025'!$K:$K,0)))+IF($E9="Core",2,15)+$A9),IF(IF(_xlfn.IFNA(MATCH($A$1,'Curriculum 2024-2025'!$A:$A,0),0)&gt;0,1,IF(_xlfn.IFNA(MATCH($A$1,'Curriculum 2024-2025'!$F:$F,0),0)&gt;0,2,IF(_xlfn.IFNA(MATCH($A$1,'Curriculum 2024-2025'!$K:$K,0),0)&gt;0,3,0)))=2,INDEX('Curriculum 2024-2025'!$F:$F,_xlfn.IFNA(MATCH($A$1,'Curriculum 2024-2025'!$A:$A,0),_xlfn.IFNA(MATCH($A$1,'Curriculum 2024-2025'!$F:$F,0),MATCH($A$1,'Curriculum 2024-2025'!$K:$K,0)))+IF($E9="Core",2,15)+$A9),IF(IF(_xlfn.IFNA(MATCH($A$1,'Curriculum 2024-2025'!$A:$A,0),0)&gt;0,1,IF(_xlfn.IFNA(MATCH($A$1,'Curriculum 2024-2025'!$F:$F,0),0)&gt;0,2,IF(_xlfn.IFNA(MATCH($A$1,'Curriculum 2024-2025'!$K:$K,0),0)&gt;0,3,0)))=3,INDEX('Curriculum 2024-2025'!$K:$K,_xlfn.IFNA(MATCH($A$1,'Curriculum 2024-2025'!$A:$A,0),_xlfn.IFNA(MATCH($A$1,'Curriculum 2024-2025'!$F:$F,0),MATCH($A$1,'Curriculum 2024-2025'!$K:$K,0)))+IF($E9="Core",2,15)+$A9),"")))</f>
        <v>191852630</v>
      </c>
      <c r="C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2024-2025'!$K:$K,0)))+IF($E9="Core",2,15)+$A9),IF(IF(_xlfn.IFNA(MATCH($A$1,'Curriculum 2024-2025'!$A:$A,0),0)&gt;0,1,IF(_xlfn.IFNA(MATCH($A$1,'Curriculum 2024-2025'!$F:$F,0),0)&gt;0,2,IF(_xlfn.IFNA(MATCH($A$1,'Curriculum 2023-2024'!$K:$K,0),0)&gt;0,3,0)))=2,INDEX('Curriculum 2024-2025'!$G:$G,_xlfn.IFNA(MATCH($A$1,'Curriculum 2024-2025'!$A:$A,0),_xlfn.IFNA(MATCH($A$1,'Curriculum 2024-2025'!$F:$F,0),MATCH($A$1,'Curriculum 2024-2025'!$K:$K,0)))+IF($E9="Core",2,15)+$A9),IF(IF(_xlfn.IFNA(MATCH($A$1,'Curriculum 2024-2025'!$A:$A,0),0)&gt;0,1,IF(_xlfn.IFNA(MATCH($A$1,'Curriculum 2024-2025'!$F:$F,0),0)&gt;0,2,IF(_xlfn.IFNA(MATCH($A$1,'Curriculum 2024-2025'!$K:$K,0),0)&gt;0,3,0)))=3,INDEX('Curriculum 2024-2025'!$L:$L,_xlfn.IFNA(MATCH($A$1,'Curriculum 2024-2025'!$A:$A,0),_xlfn.IFNA(MATCH($A$1,'Curriculum 2024-2025'!$F:$F,0),MATCH($A$1,'Curriculum 2024-2025'!$K:$K,0)))+IF($E9="Core",2,15)+$A9),"")))</f>
        <v xml:space="preserve">Reliability Engineering and Maintenance Management </v>
      </c>
      <c r="D9">
        <v>5</v>
      </c>
      <c r="E9" t="s">
        <v>236</v>
      </c>
    </row>
    <row r="10" spans="1:5" x14ac:dyDescent="0.25">
      <c r="A10">
        <v>9</v>
      </c>
      <c r="B10">
        <f>IF(IF(_xlfn.IFNA(MATCH($A$1,'Curriculum 2024-2025'!$A:$A,0),0)&gt;0,1,IF(_xlfn.IFNA(MATCH($A$1,'Curriculum 2024-2025'!$F:$F,0),0)&gt;0,2,IF(_xlfn.IFNA(MATCH($A$1,'Curriculum 2024-2025'!$K:$K,0),0)&gt;0,3,0)))=1,INDEX('Curriculum 2024-2025'!$A:$A,_xlfn.IFNA(MATCH($A$1,'Curriculum 2024-2025'!$A:$A,0),_xlfn.IFNA(MATCH($A$1,'Curriculum 2024-2025'!$F:$F,0),MATCH($A$1,'Curriculum 2024-2025'!$K:$K,0)))+IF($E10="Core",2,15)+$A10),IF(IF(_xlfn.IFNA(MATCH($A$1,'Curriculum 2024-2025'!$A:$A,0),0)&gt;0,1,IF(_xlfn.IFNA(MATCH($A$1,'Curriculum 2024-2025'!$F:$F,0),0)&gt;0,2,IF(_xlfn.IFNA(MATCH($A$1,'Curriculum 2024-2025'!$K:$K,0),0)&gt;0,3,0)))=2,INDEX('Curriculum 2024-2025'!$F:$F,_xlfn.IFNA(MATCH($A$1,'Curriculum 2024-2025'!$A:$A,0),_xlfn.IFNA(MATCH($A$1,'Curriculum 2024-2025'!$F:$F,0),MATCH($A$1,'Curriculum 2024-2025'!$K:$K,0)))+IF($E10="Core",2,15)+$A10),IF(IF(_xlfn.IFNA(MATCH($A$1,'Curriculum 2024-2025'!$A:$A,0),0)&gt;0,1,IF(_xlfn.IFNA(MATCH($A$1,'Curriculum 2024-2025'!$F:$F,0),0)&gt;0,2,IF(_xlfn.IFNA(MATCH($A$1,'Curriculum 2024-2025'!$K:$K,0),0)&gt;0,3,0)))=3,INDEX('Curriculum 2024-2025'!$K:$K,_xlfn.IFNA(MATCH($A$1,'Curriculum 2024-2025'!$A:$A,0),_xlfn.IFNA(MATCH($A$1,'Curriculum 2024-2025'!$F:$F,0),MATCH($A$1,'Curriculum 2024-2025'!$K:$K,0)))+IF($E10="Core",2,15)+$A10),"")))</f>
        <v>202000037</v>
      </c>
      <c r="C1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2024-2025'!$K:$K,0)))+IF($E10="Core",2,15)+$A10),IF(IF(_xlfn.IFNA(MATCH($A$1,'Curriculum 2024-2025'!$A:$A,0),0)&gt;0,1,IF(_xlfn.IFNA(MATCH($A$1,'Curriculum 2024-2025'!$F:$F,0),0)&gt;0,2,IF(_xlfn.IFNA(MATCH($A$1,'Curriculum 2023-2024'!$K:$K,0),0)&gt;0,3,0)))=2,INDEX('Curriculum 2024-2025'!$G:$G,_xlfn.IFNA(MATCH($A$1,'Curriculum 2024-2025'!$A:$A,0),_xlfn.IFNA(MATCH($A$1,'Curriculum 2024-2025'!$F:$F,0),MATCH($A$1,'Curriculum 2024-2025'!$K:$K,0)))+IF($E10="Core",2,15)+$A10),IF(IF(_xlfn.IFNA(MATCH($A$1,'Curriculum 2024-2025'!$A:$A,0),0)&gt;0,1,IF(_xlfn.IFNA(MATCH($A$1,'Curriculum 2024-2025'!$F:$F,0),0)&gt;0,2,IF(_xlfn.IFNA(MATCH($A$1,'Curriculum 2024-2025'!$K:$K,0),0)&gt;0,3,0)))=3,INDEX('Curriculum 2024-2025'!$L:$L,_xlfn.IFNA(MATCH($A$1,'Curriculum 2024-2025'!$A:$A,0),_xlfn.IFNA(MATCH($A$1,'Curriculum 2024-2025'!$F:$F,0),MATCH($A$1,'Curriculum 2024-2025'!$K:$K,0)))+IF($E10="Core",2,15)+$A10),"")))</f>
        <v>Structural Dynamics</v>
      </c>
      <c r="D10">
        <v>5</v>
      </c>
      <c r="E10" t="s">
        <v>236</v>
      </c>
    </row>
    <row r="11" spans="1:5" x14ac:dyDescent="0.25">
      <c r="A11">
        <v>10</v>
      </c>
      <c r="B11">
        <f>IF(IF(_xlfn.IFNA(MATCH($A$1,'Curriculum 2024-2025'!$A:$A,0),0)&gt;0,1,IF(_xlfn.IFNA(MATCH($A$1,'Curriculum 2024-2025'!$F:$F,0),0)&gt;0,2,IF(_xlfn.IFNA(MATCH($A$1,'Curriculum 2024-2025'!$K:$K,0),0)&gt;0,3,0)))=1,INDEX('Curriculum 2024-2025'!$A:$A,_xlfn.IFNA(MATCH($A$1,'Curriculum 2024-2025'!$A:$A,0),_xlfn.IFNA(MATCH($A$1,'Curriculum 2024-2025'!$F:$F,0),MATCH($A$1,'Curriculum 2024-2025'!$K:$K,0)))+IF($E11="Core",2,15)+$A11),IF(IF(_xlfn.IFNA(MATCH($A$1,'Curriculum 2024-2025'!$A:$A,0),0)&gt;0,1,IF(_xlfn.IFNA(MATCH($A$1,'Curriculum 2024-2025'!$F:$F,0),0)&gt;0,2,IF(_xlfn.IFNA(MATCH($A$1,'Curriculum 2024-2025'!$K:$K,0),0)&gt;0,3,0)))=2,INDEX('Curriculum 2024-2025'!$F:$F,_xlfn.IFNA(MATCH($A$1,'Curriculum 2024-2025'!$A:$A,0),_xlfn.IFNA(MATCH($A$1,'Curriculum 2024-2025'!$F:$F,0),MATCH($A$1,'Curriculum 2024-2025'!$K:$K,0)))+IF($E11="Core",2,15)+$A11),IF(IF(_xlfn.IFNA(MATCH($A$1,'Curriculum 2024-2025'!$A:$A,0),0)&gt;0,1,IF(_xlfn.IFNA(MATCH($A$1,'Curriculum 2024-2025'!$F:$F,0),0)&gt;0,2,IF(_xlfn.IFNA(MATCH($A$1,'Curriculum 2024-2025'!$K:$K,0),0)&gt;0,3,0)))=3,INDEX('Curriculum 2024-2025'!$K:$K,_xlfn.IFNA(MATCH($A$1,'Curriculum 2024-2025'!$A:$A,0),_xlfn.IFNA(MATCH($A$1,'Curriculum 2024-2025'!$F:$F,0),MATCH($A$1,'Curriculum 2024-2025'!$K:$K,0)))+IF($E11="Core",2,15)+$A11),"")))</f>
        <v>201300039</v>
      </c>
      <c r="C1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2024-2025'!$K:$K,0)))+IF($E11="Core",2,15)+$A11),IF(IF(_xlfn.IFNA(MATCH($A$1,'Curriculum 2024-2025'!$A:$A,0),0)&gt;0,1,IF(_xlfn.IFNA(MATCH($A$1,'Curriculum 2024-2025'!$F:$F,0),0)&gt;0,2,IF(_xlfn.IFNA(MATCH($A$1,'Curriculum 2023-2024'!$K:$K,0),0)&gt;0,3,0)))=2,INDEX('Curriculum 2024-2025'!$G:$G,_xlfn.IFNA(MATCH($A$1,'Curriculum 2024-2025'!$A:$A,0),_xlfn.IFNA(MATCH($A$1,'Curriculum 2024-2025'!$F:$F,0),MATCH($A$1,'Curriculum 2024-2025'!$K:$K,0)))+IF($E11="Core",2,15)+$A11),IF(IF(_xlfn.IFNA(MATCH($A$1,'Curriculum 2024-2025'!$A:$A,0),0)&gt;0,1,IF(_xlfn.IFNA(MATCH($A$1,'Curriculum 2024-2025'!$F:$F,0),0)&gt;0,2,IF(_xlfn.IFNA(MATCH($A$1,'Curriculum 2024-2025'!$K:$K,0),0)&gt;0,3,0)))=3,INDEX('Curriculum 2024-2025'!$L:$L,_xlfn.IFNA(MATCH($A$1,'Curriculum 2024-2025'!$A:$A,0),_xlfn.IFNA(MATCH($A$1,'Curriculum 2024-2025'!$F:$F,0),MATCH($A$1,'Curriculum 2024-2025'!$K:$K,0)))+IF($E11="Core",2,15)+$A11),"")))</f>
        <v xml:space="preserve">Structural Health and Condition Monitoring </v>
      </c>
      <c r="D11">
        <v>5</v>
      </c>
      <c r="E11" t="s">
        <v>236</v>
      </c>
    </row>
    <row r="12" spans="1:5" x14ac:dyDescent="0.25">
      <c r="A12">
        <v>11</v>
      </c>
      <c r="B12">
        <f>IF(IF(_xlfn.IFNA(MATCH($A$1,'Curriculum 2024-2025'!$A:$A,0),0)&gt;0,1,IF(_xlfn.IFNA(MATCH($A$1,'Curriculum 2024-2025'!$F:$F,0),0)&gt;0,2,IF(_xlfn.IFNA(MATCH($A$1,'Curriculum 2024-2025'!$K:$K,0),0)&gt;0,3,0)))=1,INDEX('Curriculum 2024-2025'!$A:$A,_xlfn.IFNA(MATCH($A$1,'Curriculum 2024-2025'!$A:$A,0),_xlfn.IFNA(MATCH($A$1,'Curriculum 2024-2025'!$F:$F,0),MATCH($A$1,'Curriculum 2024-2025'!$K:$K,0)))+IF($E12="Core",2,15)+$A12),IF(IF(_xlfn.IFNA(MATCH($A$1,'Curriculum 2024-2025'!$A:$A,0),0)&gt;0,1,IF(_xlfn.IFNA(MATCH($A$1,'Curriculum 2024-2025'!$F:$F,0),0)&gt;0,2,IF(_xlfn.IFNA(MATCH($A$1,'Curriculum 2024-2025'!$K:$K,0),0)&gt;0,3,0)))=2,INDEX('Curriculum 2024-2025'!$F:$F,_xlfn.IFNA(MATCH($A$1,'Curriculum 2024-2025'!$A:$A,0),_xlfn.IFNA(MATCH($A$1,'Curriculum 2024-2025'!$F:$F,0),MATCH($A$1,'Curriculum 2024-2025'!$K:$K,0)))+IF($E12="Core",2,15)+$A12),IF(IF(_xlfn.IFNA(MATCH($A$1,'Curriculum 2024-2025'!$A:$A,0),0)&gt;0,1,IF(_xlfn.IFNA(MATCH($A$1,'Curriculum 2024-2025'!$F:$F,0),0)&gt;0,2,IF(_xlfn.IFNA(MATCH($A$1,'Curriculum 2024-2025'!$K:$K,0),0)&gt;0,3,0)))=3,INDEX('Curriculum 2024-2025'!$K:$K,_xlfn.IFNA(MATCH($A$1,'Curriculum 2024-2025'!$A:$A,0),_xlfn.IFNA(MATCH($A$1,'Curriculum 2024-2025'!$F:$F,0),MATCH($A$1,'Curriculum 2024-2025'!$K:$K,0)))+IF($E12="Core",2,15)+$A12),"")))</f>
        <v>191155730</v>
      </c>
      <c r="C1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2024-2025'!$K:$K,0)))+IF($E12="Core",2,15)+$A12),IF(IF(_xlfn.IFNA(MATCH($A$1,'Curriculum 2024-2025'!$A:$A,0),0)&gt;0,1,IF(_xlfn.IFNA(MATCH($A$1,'Curriculum 2024-2025'!$F:$F,0),0)&gt;0,2,IF(_xlfn.IFNA(MATCH($A$1,'Curriculum 2023-2024'!$K:$K,0),0)&gt;0,3,0)))=2,INDEX('Curriculum 2024-2025'!$G:$G,_xlfn.IFNA(MATCH($A$1,'Curriculum 2024-2025'!$A:$A,0),_xlfn.IFNA(MATCH($A$1,'Curriculum 2024-2025'!$F:$F,0),MATCH($A$1,'Curriculum 2024-2025'!$K:$K,0)))+IF($E12="Core",2,15)+$A12),IF(IF(_xlfn.IFNA(MATCH($A$1,'Curriculum 2024-2025'!$A:$A,0),0)&gt;0,1,IF(_xlfn.IFNA(MATCH($A$1,'Curriculum 2024-2025'!$F:$F,0),0)&gt;0,2,IF(_xlfn.IFNA(MATCH($A$1,'Curriculum 2024-2025'!$K:$K,0),0)&gt;0,3,0)))=3,INDEX('Curriculum 2024-2025'!$L:$L,_xlfn.IFNA(MATCH($A$1,'Curriculum 2024-2025'!$A:$A,0),_xlfn.IFNA(MATCH($A$1,'Curriculum 2024-2025'!$F:$F,0),MATCH($A$1,'Curriculum 2024-2025'!$K:$K,0)))+IF($E12="Core",2,15)+$A12),"")))</f>
        <v xml:space="preserve">Tribology </v>
      </c>
      <c r="D12">
        <v>5</v>
      </c>
      <c r="E12" t="s">
        <v>236</v>
      </c>
    </row>
    <row r="13" spans="1:5" x14ac:dyDescent="0.25">
      <c r="A13">
        <v>12</v>
      </c>
      <c r="B13">
        <f>IF(IF(_xlfn.IFNA(MATCH($A$1,'Curriculum 2024-2025'!$A:$A,0),0)&gt;0,1,IF(_xlfn.IFNA(MATCH($A$1,'Curriculum 2024-2025'!$F:$F,0),0)&gt;0,2,IF(_xlfn.IFNA(MATCH($A$1,'Curriculum 2024-2025'!$K:$K,0),0)&gt;0,3,0)))=1,INDEX('Curriculum 2024-2025'!$A:$A,_xlfn.IFNA(MATCH($A$1,'Curriculum 2024-2025'!$A:$A,0),_xlfn.IFNA(MATCH($A$1,'Curriculum 2024-2025'!$F:$F,0),MATCH($A$1,'Curriculum 2024-2025'!$K:$K,0)))+IF($E13="Core",2,15)+$A13),IF(IF(_xlfn.IFNA(MATCH($A$1,'Curriculum 2024-2025'!$A:$A,0),0)&gt;0,1,IF(_xlfn.IFNA(MATCH($A$1,'Curriculum 2024-2025'!$F:$F,0),0)&gt;0,2,IF(_xlfn.IFNA(MATCH($A$1,'Curriculum 2024-2025'!$K:$K,0),0)&gt;0,3,0)))=2,INDEX('Curriculum 2024-2025'!$F:$F,_xlfn.IFNA(MATCH($A$1,'Curriculum 2024-2025'!$A:$A,0),_xlfn.IFNA(MATCH($A$1,'Curriculum 2024-2025'!$F:$F,0),MATCH($A$1,'Curriculum 2024-2025'!$K:$K,0)))+IF($E13="Core",2,15)+$A13),IF(IF(_xlfn.IFNA(MATCH($A$1,'Curriculum 2024-2025'!$A:$A,0),0)&gt;0,1,IF(_xlfn.IFNA(MATCH($A$1,'Curriculum 2024-2025'!$F:$F,0),0)&gt;0,2,IF(_xlfn.IFNA(MATCH($A$1,'Curriculum 2024-2025'!$K:$K,0),0)&gt;0,3,0)))=3,INDEX('Curriculum 2024-2025'!$K:$K,_xlfn.IFNA(MATCH($A$1,'Curriculum 2024-2025'!$A:$A,0),_xlfn.IFNA(MATCH($A$1,'Curriculum 2024-2025'!$F:$F,0),MATCH($A$1,'Curriculum 2024-2025'!$K:$K,0)))+IF($E13="Core",2,15)+$A13),"")))</f>
        <v>0</v>
      </c>
      <c r="C13">
        <f>IF(IF(_xlfn.IFNA(MATCH($A$1,'Curriculum 2024-2025'!$A:$A,0),0)&gt;0,1,IF(_xlfn.IFNA(MATCH($A$1,'Curriculum 2024-2025'!$F:$F,0),0)&gt;0,2,IF(_xlfn.IFNA(MATCH($A$1,'Curriculum 2024-2025'!$K:$K,0),0)&gt;0,3,0)))=1,INDEX('Curriculum 2024-2025'!$B:$B,_xlfn.IFNA(MATCH($A$1,'Curriculum 2024-2025'!$A:$A,0),_xlfn.IFNA(MATCH($A$1,'Curriculum 2024-2025'!$F:$F,0),MATCH($A$1,'Curriculum 2024-2025'!$K:$K,0)))+IF($E13="Core",2,15)+$A13),IF(IF(_xlfn.IFNA(MATCH($A$1,'Curriculum 2024-2025'!$A:$A,0),0)&gt;0,1,IF(_xlfn.IFNA(MATCH($A$1,'Curriculum 2024-2025'!$F:$F,0),0)&gt;0,2,IF(_xlfn.IFNA(MATCH($A$1,'Curriculum 2023-2024'!$K:$K,0),0)&gt;0,3,0)))=2,INDEX('Curriculum 2024-2025'!$G:$G,_xlfn.IFNA(MATCH($A$1,'Curriculum 2024-2025'!$A:$A,0),_xlfn.IFNA(MATCH($A$1,'Curriculum 2024-2025'!$F:$F,0),MATCH($A$1,'Curriculum 2024-2025'!$K:$K,0)))+IF($E13="Core",2,15)+$A13),IF(IF(_xlfn.IFNA(MATCH($A$1,'Curriculum 2024-2025'!$A:$A,0),0)&gt;0,1,IF(_xlfn.IFNA(MATCH($A$1,'Curriculum 2024-2025'!$F:$F,0),0)&gt;0,2,IF(_xlfn.IFNA(MATCH($A$1,'Curriculum 2024-2025'!$K:$K,0),0)&gt;0,3,0)))=3,INDEX('Curriculum 2024-2025'!$L:$L,_xlfn.IFNA(MATCH($A$1,'Curriculum 2024-2025'!$A:$A,0),_xlfn.IFNA(MATCH($A$1,'Curriculum 2024-2025'!$F:$F,0),MATCH($A$1,'Curriculum 2024-2025'!$K:$K,0)))+IF($E13="Core",2,15)+$A13),"")))</f>
        <v>0</v>
      </c>
      <c r="D13">
        <v>5</v>
      </c>
      <c r="E13" t="s">
        <v>236</v>
      </c>
    </row>
    <row r="14" spans="1:5" x14ac:dyDescent="0.25">
      <c r="A14">
        <v>1</v>
      </c>
      <c r="B14">
        <f>IF(IF(_xlfn.IFNA(MATCH($A$1,'Curriculum 2024-2025'!$A:$A,0),0)&gt;0,1,IF(_xlfn.IFNA(MATCH($A$1,'Curriculum 2024-2025'!$F:$F,0),0)&gt;0,2,IF(_xlfn.IFNA(MATCH($A$1,'Curriculum 2024-2025'!$K:$K,0),0)&gt;0,3,0)))=1,INDEX('Curriculum 2024-2025'!$A:$A,_xlfn.IFNA(MATCH($A$1,'Curriculum 2024-2025'!$A:$A,0),_xlfn.IFNA(MATCH($A$1,'Curriculum 2024-2025'!$F:$F,0),MATCH($A$1,'Curriculum 2024-2025'!$K:$K,0)))+IF($E14="Core",2,15)+$A14),IF(IF(_xlfn.IFNA(MATCH($A$1,'Curriculum 2024-2025'!$A:$A,0),0)&gt;0,1,IF(_xlfn.IFNA(MATCH($A$1,'Curriculum 2024-2025'!$F:$F,0),0)&gt;0,2,IF(_xlfn.IFNA(MATCH($A$1,'Curriculum 2024-2025'!$K:$K,0),0)&gt;0,3,0)))=2,INDEX('Curriculum 2024-2025'!$F:$F,_xlfn.IFNA(MATCH($A$1,'Curriculum 2024-2025'!$A:$A,0),_xlfn.IFNA(MATCH($A$1,'Curriculum 2024-2025'!$F:$F,0),MATCH($A$1,'Curriculum 2024-2025'!$K:$K,0)))+IF($E14="Core",2,15)+$A14),IF(IF(_xlfn.IFNA(MATCH($A$1,'Curriculum 2024-2025'!$A:$A,0),0)&gt;0,1,IF(_xlfn.IFNA(MATCH($A$1,'Curriculum 2024-2025'!$F:$F,0),0)&gt;0,2,IF(_xlfn.IFNA(MATCH($A$1,'Curriculum 2024-2025'!$K:$K,0),0)&gt;0,3,0)))=3,INDEX('Curriculum 2024-2025'!$K:$K,_xlfn.IFNA(MATCH($A$1,'Curriculum 2024-2025'!$A:$A,0),_xlfn.IFNA(MATCH($A$1,'Curriculum 2024-2025'!$F:$F,0),MATCH($A$1,'Curriculum 2024-2025'!$K:$K,0)))+IF($E14="Core",2,15)+$A14),"")))</f>
        <v>202100228</v>
      </c>
      <c r="C1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2024-2025'!$K:$K,0)))+IF($E14="Core",2,15)+$A14),IF(IF(_xlfn.IFNA(MATCH($A$1,'Curriculum 2024-2025'!$A:$A,0),0)&gt;0,1,IF(_xlfn.IFNA(MATCH($A$1,'Curriculum 2024-2025'!$F:$F,0),0)&gt;0,2,IF(_xlfn.IFNA(MATCH($A$1,'Curriculum 2023-2024'!$K:$K,0),0)&gt;0,3,0)))=2,INDEX('Curriculum 2024-2025'!$G:$G,_xlfn.IFNA(MATCH($A$1,'Curriculum 2024-2025'!$A:$A,0),_xlfn.IFNA(MATCH($A$1,'Curriculum 2024-2025'!$F:$F,0),MATCH($A$1,'Curriculum 2024-2025'!$K:$K,0)))+IF($E14="Core",2,15)+$A14),IF(IF(_xlfn.IFNA(MATCH($A$1,'Curriculum 2024-2025'!$A:$A,0),0)&gt;0,1,IF(_xlfn.IFNA(MATCH($A$1,'Curriculum 2024-2025'!$F:$F,0),0)&gt;0,2,IF(_xlfn.IFNA(MATCH($A$1,'Curriculum 2024-2025'!$K:$K,0),0)&gt;0,3,0)))=3,INDEX('Curriculum 2024-2025'!$L:$L,_xlfn.IFNA(MATCH($A$1,'Curriculum 2024-2025'!$A:$A,0),_xlfn.IFNA(MATCH($A$1,'Curriculum 2024-2025'!$F:$F,0),MATCH($A$1,'Curriculum 2024-2025'!$K:$K,0)))+IF($E14="Core",2,15)+$A14),"")))</f>
        <v>Adhesion and Bonding Technology</v>
      </c>
      <c r="D14">
        <v>5</v>
      </c>
      <c r="E14" t="s">
        <v>237</v>
      </c>
    </row>
    <row r="15" spans="1:5" x14ac:dyDescent="0.25">
      <c r="A15">
        <v>2</v>
      </c>
      <c r="B15">
        <f>IF(IF(_xlfn.IFNA(MATCH($A$1,'Curriculum 2024-2025'!$A:$A,0),0)&gt;0,1,IF(_xlfn.IFNA(MATCH($A$1,'Curriculum 2024-2025'!$F:$F,0),0)&gt;0,2,IF(_xlfn.IFNA(MATCH($A$1,'Curriculum 2024-2025'!$K:$K,0),0)&gt;0,3,0)))=1,INDEX('Curriculum 2024-2025'!$A:$A,_xlfn.IFNA(MATCH($A$1,'Curriculum 2024-2025'!$A:$A,0),_xlfn.IFNA(MATCH($A$1,'Curriculum 2024-2025'!$F:$F,0),MATCH($A$1,'Curriculum 2024-2025'!$K:$K,0)))+IF($E15="Core",2,15)+$A15),IF(IF(_xlfn.IFNA(MATCH($A$1,'Curriculum 2024-2025'!$A:$A,0),0)&gt;0,1,IF(_xlfn.IFNA(MATCH($A$1,'Curriculum 2024-2025'!$F:$F,0),0)&gt;0,2,IF(_xlfn.IFNA(MATCH($A$1,'Curriculum 2024-2025'!$K:$K,0),0)&gt;0,3,0)))=2,INDEX('Curriculum 2024-2025'!$F:$F,_xlfn.IFNA(MATCH($A$1,'Curriculum 2024-2025'!$A:$A,0),_xlfn.IFNA(MATCH($A$1,'Curriculum 2024-2025'!$F:$F,0),MATCH($A$1,'Curriculum 2024-2025'!$K:$K,0)))+IF($E15="Core",2,15)+$A15),IF(IF(_xlfn.IFNA(MATCH($A$1,'Curriculum 2024-2025'!$A:$A,0),0)&gt;0,1,IF(_xlfn.IFNA(MATCH($A$1,'Curriculum 2024-2025'!$F:$F,0),0)&gt;0,2,IF(_xlfn.IFNA(MATCH($A$1,'Curriculum 2024-2025'!$K:$K,0),0)&gt;0,3,0)))=3,INDEX('Curriculum 2024-2025'!$K:$K,_xlfn.IFNA(MATCH($A$1,'Curriculum 2024-2025'!$A:$A,0),_xlfn.IFNA(MATCH($A$1,'Curriculum 2024-2025'!$F:$F,0),MATCH($A$1,'Curriculum 2024-2025'!$K:$K,0)))+IF($E15="Core",2,15)+$A15),"")))</f>
        <v>201900091</v>
      </c>
      <c r="C1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2024-2025'!$K:$K,0)))+IF($E15="Core",2,15)+$A15),IF(IF(_xlfn.IFNA(MATCH($A$1,'Curriculum 2024-2025'!$A:$A,0),0)&gt;0,1,IF(_xlfn.IFNA(MATCH($A$1,'Curriculum 2024-2025'!$F:$F,0),0)&gt;0,2,IF(_xlfn.IFNA(MATCH($A$1,'Curriculum 2023-2024'!$K:$K,0),0)&gt;0,3,0)))=2,INDEX('Curriculum 2024-2025'!$G:$G,_xlfn.IFNA(MATCH($A$1,'Curriculum 2024-2025'!$A:$A,0),_xlfn.IFNA(MATCH($A$1,'Curriculum 2024-2025'!$F:$F,0),MATCH($A$1,'Curriculum 2024-2025'!$K:$K,0)))+IF($E15="Core",2,15)+$A15),IF(IF(_xlfn.IFNA(MATCH($A$1,'Curriculum 2024-2025'!$A:$A,0),0)&gt;0,1,IF(_xlfn.IFNA(MATCH($A$1,'Curriculum 2024-2025'!$F:$F,0),0)&gt;0,2,IF(_xlfn.IFNA(MATCH($A$1,'Curriculum 2024-2025'!$K:$K,0),0)&gt;0,3,0)))=3,INDEX('Curriculum 2024-2025'!$L:$L,_xlfn.IFNA(MATCH($A$1,'Curriculum 2024-2025'!$A:$A,0),_xlfn.IFNA(MATCH($A$1,'Curriculum 2024-2025'!$F:$F,0),MATCH($A$1,'Curriculum 2024-2025'!$K:$K,0)))+IF($E15="Core",2,15)+$A15),"")))</f>
        <v>Advanced Topics in Finite Element Methods</v>
      </c>
      <c r="D15">
        <v>5</v>
      </c>
      <c r="E15" t="s">
        <v>237</v>
      </c>
    </row>
    <row r="16" spans="1:5" x14ac:dyDescent="0.25">
      <c r="A16">
        <v>3</v>
      </c>
      <c r="B16">
        <f>IF(IF(_xlfn.IFNA(MATCH($A$1,'Curriculum 2024-2025'!$A:$A,0),0)&gt;0,1,IF(_xlfn.IFNA(MATCH($A$1,'Curriculum 2024-2025'!$F:$F,0),0)&gt;0,2,IF(_xlfn.IFNA(MATCH($A$1,'Curriculum 2024-2025'!$K:$K,0),0)&gt;0,3,0)))=1,INDEX('Curriculum 2024-2025'!$A:$A,_xlfn.IFNA(MATCH($A$1,'Curriculum 2024-2025'!$A:$A,0),_xlfn.IFNA(MATCH($A$1,'Curriculum 2024-2025'!$F:$F,0),MATCH($A$1,'Curriculum 2024-2025'!$K:$K,0)))+IF($E16="Core",2,15)+$A16),IF(IF(_xlfn.IFNA(MATCH($A$1,'Curriculum 2024-2025'!$A:$A,0),0)&gt;0,1,IF(_xlfn.IFNA(MATCH($A$1,'Curriculum 2024-2025'!$F:$F,0),0)&gt;0,2,IF(_xlfn.IFNA(MATCH($A$1,'Curriculum 2024-2025'!$K:$K,0),0)&gt;0,3,0)))=2,INDEX('Curriculum 2024-2025'!$F:$F,_xlfn.IFNA(MATCH($A$1,'Curriculum 2024-2025'!$A:$A,0),_xlfn.IFNA(MATCH($A$1,'Curriculum 2024-2025'!$F:$F,0),MATCH($A$1,'Curriculum 2024-2025'!$K:$K,0)))+IF($E16="Core",2,15)+$A16),IF(IF(_xlfn.IFNA(MATCH($A$1,'Curriculum 2024-2025'!$A:$A,0),0)&gt;0,1,IF(_xlfn.IFNA(MATCH($A$1,'Curriculum 2024-2025'!$F:$F,0),0)&gt;0,2,IF(_xlfn.IFNA(MATCH($A$1,'Curriculum 2024-2025'!$K:$K,0),0)&gt;0,3,0)))=3,INDEX('Curriculum 2024-2025'!$K:$K,_xlfn.IFNA(MATCH($A$1,'Curriculum 2024-2025'!$A:$A,0),_xlfn.IFNA(MATCH($A$1,'Curriculum 2024-2025'!$F:$F,0),MATCH($A$1,'Curriculum 2024-2025'!$K:$K,0)))+IF($E16="Core",2,15)+$A16),"")))</f>
        <v>201200145</v>
      </c>
      <c r="C1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2024-2025'!$K:$K,0)))+IF($E16="Core",2,15)+$A16),IF(IF(_xlfn.IFNA(MATCH($A$1,'Curriculum 2024-2025'!$A:$A,0),0)&gt;0,1,IF(_xlfn.IFNA(MATCH($A$1,'Curriculum 2024-2025'!$F:$F,0),0)&gt;0,2,IF(_xlfn.IFNA(MATCH($A$1,'Curriculum 2023-2024'!$K:$K,0),0)&gt;0,3,0)))=2,INDEX('Curriculum 2024-2025'!$G:$G,_xlfn.IFNA(MATCH($A$1,'Curriculum 2024-2025'!$A:$A,0),_xlfn.IFNA(MATCH($A$1,'Curriculum 2024-2025'!$F:$F,0),MATCH($A$1,'Curriculum 2024-2025'!$K:$K,0)))+IF($E16="Core",2,15)+$A16),IF(IF(_xlfn.IFNA(MATCH($A$1,'Curriculum 2024-2025'!$A:$A,0),0)&gt;0,1,IF(_xlfn.IFNA(MATCH($A$1,'Curriculum 2024-2025'!$F:$F,0),0)&gt;0,2,IF(_xlfn.IFNA(MATCH($A$1,'Curriculum 2024-2025'!$K:$K,0),0)&gt;0,3,0)))=3,INDEX('Curriculum 2024-2025'!$L:$L,_xlfn.IFNA(MATCH($A$1,'Curriculum 2024-2025'!$A:$A,0),_xlfn.IFNA(MATCH($A$1,'Curriculum 2024-2025'!$F:$F,0),MATCH($A$1,'Curriculum 2024-2025'!$K:$K,0)))+IF($E16="Core",2,15)+$A16),"")))</f>
        <v>Capita Selecta - Maintenance Engineering &amp; Operations</v>
      </c>
      <c r="D16">
        <v>5</v>
      </c>
      <c r="E16" t="s">
        <v>237</v>
      </c>
    </row>
    <row r="17" spans="1:5" x14ac:dyDescent="0.25">
      <c r="A17">
        <v>4</v>
      </c>
      <c r="B17">
        <f>IF(IF(_xlfn.IFNA(MATCH($A$1,'Curriculum 2024-2025'!$A:$A,0),0)&gt;0,1,IF(_xlfn.IFNA(MATCH($A$1,'Curriculum 2024-2025'!$F:$F,0),0)&gt;0,2,IF(_xlfn.IFNA(MATCH($A$1,'Curriculum 2024-2025'!$K:$K,0),0)&gt;0,3,0)))=1,INDEX('Curriculum 2024-2025'!$A:$A,_xlfn.IFNA(MATCH($A$1,'Curriculum 2024-2025'!$A:$A,0),_xlfn.IFNA(MATCH($A$1,'Curriculum 2024-2025'!$F:$F,0),MATCH($A$1,'Curriculum 2024-2025'!$K:$K,0)))+IF($E17="Core",2,15)+$A17),IF(IF(_xlfn.IFNA(MATCH($A$1,'Curriculum 2024-2025'!$A:$A,0),0)&gt;0,1,IF(_xlfn.IFNA(MATCH($A$1,'Curriculum 2024-2025'!$F:$F,0),0)&gt;0,2,IF(_xlfn.IFNA(MATCH($A$1,'Curriculum 2024-2025'!$K:$K,0),0)&gt;0,3,0)))=2,INDEX('Curriculum 2024-2025'!$F:$F,_xlfn.IFNA(MATCH($A$1,'Curriculum 2024-2025'!$A:$A,0),_xlfn.IFNA(MATCH($A$1,'Curriculum 2024-2025'!$F:$F,0),MATCH($A$1,'Curriculum 2024-2025'!$K:$K,0)))+IF($E17="Core",2,15)+$A17),IF(IF(_xlfn.IFNA(MATCH($A$1,'Curriculum 2024-2025'!$A:$A,0),0)&gt;0,1,IF(_xlfn.IFNA(MATCH($A$1,'Curriculum 2024-2025'!$F:$F,0),0)&gt;0,2,IF(_xlfn.IFNA(MATCH($A$1,'Curriculum 2024-2025'!$K:$K,0),0)&gt;0,3,0)))=3,INDEX('Curriculum 2024-2025'!$K:$K,_xlfn.IFNA(MATCH($A$1,'Curriculum 2024-2025'!$A:$A,0),_xlfn.IFNA(MATCH($A$1,'Curriculum 2024-2025'!$F:$F,0),MATCH($A$1,'Curriculum 2024-2025'!$K:$K,0)))+IF($E17="Core",2,15)+$A17),"")))</f>
        <v>202200104</v>
      </c>
      <c r="C1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2024-2025'!$K:$K,0)))+IF($E17="Core",2,15)+$A17),IF(IF(_xlfn.IFNA(MATCH($A$1,'Curriculum 2024-2025'!$A:$A,0),0)&gt;0,1,IF(_xlfn.IFNA(MATCH($A$1,'Curriculum 2024-2025'!$F:$F,0),0)&gt;0,2,IF(_xlfn.IFNA(MATCH($A$1,'Curriculum 2023-2024'!$K:$K,0),0)&gt;0,3,0)))=2,INDEX('Curriculum 2024-2025'!$G:$G,_xlfn.IFNA(MATCH($A$1,'Curriculum 2024-2025'!$A:$A,0),_xlfn.IFNA(MATCH($A$1,'Curriculum 2024-2025'!$F:$F,0),MATCH($A$1,'Curriculum 2024-2025'!$K:$K,0)))+IF($E17="Core",2,15)+$A17),IF(IF(_xlfn.IFNA(MATCH($A$1,'Curriculum 2024-2025'!$A:$A,0),0)&gt;0,1,IF(_xlfn.IFNA(MATCH($A$1,'Curriculum 2024-2025'!$F:$F,0),0)&gt;0,2,IF(_xlfn.IFNA(MATCH($A$1,'Curriculum 2024-2025'!$K:$K,0),0)&gt;0,3,0)))=3,INDEX('Curriculum 2024-2025'!$L:$L,_xlfn.IFNA(MATCH($A$1,'Curriculum 2024-2025'!$A:$A,0),_xlfn.IFNA(MATCH($A$1,'Curriculum 2024-2025'!$F:$F,0),MATCH($A$1,'Curriculum 2024-2025'!$K:$K,0)))+IF($E17="Core",2,15)+$A17),"")))</f>
        <v>Control System Design for Robotics</v>
      </c>
      <c r="D17">
        <v>5</v>
      </c>
      <c r="E17" t="s">
        <v>237</v>
      </c>
    </row>
    <row r="18" spans="1:5" x14ac:dyDescent="0.25">
      <c r="A18">
        <v>5</v>
      </c>
      <c r="B18">
        <f>IF(IF(_xlfn.IFNA(MATCH($A$1,'Curriculum 2024-2025'!$A:$A,0),0)&gt;0,1,IF(_xlfn.IFNA(MATCH($A$1,'Curriculum 2024-2025'!$F:$F,0),0)&gt;0,2,IF(_xlfn.IFNA(MATCH($A$1,'Curriculum 2024-2025'!$K:$K,0),0)&gt;0,3,0)))=1,INDEX('Curriculum 2024-2025'!$A:$A,_xlfn.IFNA(MATCH($A$1,'Curriculum 2024-2025'!$A:$A,0),_xlfn.IFNA(MATCH($A$1,'Curriculum 2024-2025'!$F:$F,0),MATCH($A$1,'Curriculum 2024-2025'!$K:$K,0)))+IF($E18="Core",2,15)+$A18),IF(IF(_xlfn.IFNA(MATCH($A$1,'Curriculum 2024-2025'!$A:$A,0),0)&gt;0,1,IF(_xlfn.IFNA(MATCH($A$1,'Curriculum 2024-2025'!$F:$F,0),0)&gt;0,2,IF(_xlfn.IFNA(MATCH($A$1,'Curriculum 2024-2025'!$K:$K,0),0)&gt;0,3,0)))=2,INDEX('Curriculum 2024-2025'!$F:$F,_xlfn.IFNA(MATCH($A$1,'Curriculum 2024-2025'!$A:$A,0),_xlfn.IFNA(MATCH($A$1,'Curriculum 2024-2025'!$F:$F,0),MATCH($A$1,'Curriculum 2024-2025'!$K:$K,0)))+IF($E18="Core",2,15)+$A18),IF(IF(_xlfn.IFNA(MATCH($A$1,'Curriculum 2024-2025'!$A:$A,0),0)&gt;0,1,IF(_xlfn.IFNA(MATCH($A$1,'Curriculum 2024-2025'!$F:$F,0),0)&gt;0,2,IF(_xlfn.IFNA(MATCH($A$1,'Curriculum 2024-2025'!$K:$K,0),0)&gt;0,3,0)))=3,INDEX('Curriculum 2024-2025'!$K:$K,_xlfn.IFNA(MATCH($A$1,'Curriculum 2024-2025'!$A:$A,0),_xlfn.IFNA(MATCH($A$1,'Curriculum 2024-2025'!$F:$F,0),MATCH($A$1,'Curriculum 2024-2025'!$K:$K,0)))+IF($E18="Core",2,15)+$A18),"")))</f>
        <v>191121720</v>
      </c>
      <c r="C1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2024-2025'!$K:$K,0)))+IF($E18="Core",2,15)+$A18),IF(IF(_xlfn.IFNA(MATCH($A$1,'Curriculum 2024-2025'!$A:$A,0),0)&gt;0,1,IF(_xlfn.IFNA(MATCH($A$1,'Curriculum 2024-2025'!$F:$F,0),0)&gt;0,2,IF(_xlfn.IFNA(MATCH($A$1,'Curriculum 2023-2024'!$K:$K,0),0)&gt;0,3,0)))=2,INDEX('Curriculum 2024-2025'!$G:$G,_xlfn.IFNA(MATCH($A$1,'Curriculum 2024-2025'!$A:$A,0),_xlfn.IFNA(MATCH($A$1,'Curriculum 2024-2025'!$F:$F,0),MATCH($A$1,'Curriculum 2024-2025'!$K:$K,0)))+IF($E18="Core",2,15)+$A18),IF(IF(_xlfn.IFNA(MATCH($A$1,'Curriculum 2024-2025'!$A:$A,0),0)&gt;0,1,IF(_xlfn.IFNA(MATCH($A$1,'Curriculum 2024-2025'!$F:$F,0),0)&gt;0,2,IF(_xlfn.IFNA(MATCH($A$1,'Curriculum 2024-2025'!$K:$K,0),0)&gt;0,3,0)))=3,INDEX('Curriculum 2024-2025'!$L:$L,_xlfn.IFNA(MATCH($A$1,'Curriculum 2024-2025'!$A:$A,0),_xlfn.IFNA(MATCH($A$1,'Curriculum 2024-2025'!$F:$F,0),MATCH($A$1,'Curriculum 2024-2025'!$K:$K,0)))+IF($E18="Core",2,15)+$A18),"")))</f>
        <v>Design, Production and Materials</v>
      </c>
      <c r="D18">
        <v>5</v>
      </c>
      <c r="E18" t="s">
        <v>237</v>
      </c>
    </row>
    <row r="19" spans="1:5" x14ac:dyDescent="0.25">
      <c r="A19">
        <v>6</v>
      </c>
      <c r="B19">
        <f>IF(IF(_xlfn.IFNA(MATCH($A$1,'Curriculum 2024-2025'!$A:$A,0),0)&gt;0,1,IF(_xlfn.IFNA(MATCH($A$1,'Curriculum 2024-2025'!$F:$F,0),0)&gt;0,2,IF(_xlfn.IFNA(MATCH($A$1,'Curriculum 2024-2025'!$K:$K,0),0)&gt;0,3,0)))=1,INDEX('Curriculum 2024-2025'!$A:$A,_xlfn.IFNA(MATCH($A$1,'Curriculum 2024-2025'!$A:$A,0),_xlfn.IFNA(MATCH($A$1,'Curriculum 2024-2025'!$F:$F,0),MATCH($A$1,'Curriculum 2024-2025'!$K:$K,0)))+IF($E19="Core",2,15)+$A19),IF(IF(_xlfn.IFNA(MATCH($A$1,'Curriculum 2024-2025'!$A:$A,0),0)&gt;0,1,IF(_xlfn.IFNA(MATCH($A$1,'Curriculum 2024-2025'!$F:$F,0),0)&gt;0,2,IF(_xlfn.IFNA(MATCH($A$1,'Curriculum 2024-2025'!$K:$K,0),0)&gt;0,3,0)))=2,INDEX('Curriculum 2024-2025'!$F:$F,_xlfn.IFNA(MATCH($A$1,'Curriculum 2024-2025'!$A:$A,0),_xlfn.IFNA(MATCH($A$1,'Curriculum 2024-2025'!$F:$F,0),MATCH($A$1,'Curriculum 2024-2025'!$K:$K,0)))+IF($E19="Core",2,15)+$A19),IF(IF(_xlfn.IFNA(MATCH($A$1,'Curriculum 2024-2025'!$A:$A,0),0)&gt;0,1,IF(_xlfn.IFNA(MATCH($A$1,'Curriculum 2024-2025'!$F:$F,0),0)&gt;0,2,IF(_xlfn.IFNA(MATCH($A$1,'Curriculum 2024-2025'!$K:$K,0),0)&gt;0,3,0)))=3,INDEX('Curriculum 2024-2025'!$K:$K,_xlfn.IFNA(MATCH($A$1,'Curriculum 2024-2025'!$A:$A,0),_xlfn.IFNA(MATCH($A$1,'Curriculum 2024-2025'!$F:$F,0),MATCH($A$1,'Curriculum 2024-2025'!$K:$K,0)))+IF($E19="Core",2,15)+$A19),"")))</f>
        <v>201700294</v>
      </c>
      <c r="C1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2024-2025'!$K:$K,0)))+IF($E19="Core",2,15)+$A19),IF(IF(_xlfn.IFNA(MATCH($A$1,'Curriculum 2024-2025'!$A:$A,0),0)&gt;0,1,IF(_xlfn.IFNA(MATCH($A$1,'Curriculum 2024-2025'!$F:$F,0),0)&gt;0,2,IF(_xlfn.IFNA(MATCH($A$1,'Curriculum 2023-2024'!$K:$K,0),0)&gt;0,3,0)))=2,INDEX('Curriculum 2024-2025'!$G:$G,_xlfn.IFNA(MATCH($A$1,'Curriculum 2024-2025'!$A:$A,0),_xlfn.IFNA(MATCH($A$1,'Curriculum 2024-2025'!$F:$F,0),MATCH($A$1,'Curriculum 2024-2025'!$K:$K,0)))+IF($E19="Core",2,15)+$A19),IF(IF(_xlfn.IFNA(MATCH($A$1,'Curriculum 2024-2025'!$A:$A,0),0)&gt;0,1,IF(_xlfn.IFNA(MATCH($A$1,'Curriculum 2024-2025'!$F:$F,0),0)&gt;0,2,IF(_xlfn.IFNA(MATCH($A$1,'Curriculum 2024-2025'!$K:$K,0),0)&gt;0,3,0)))=3,INDEX('Curriculum 2024-2025'!$L:$L,_xlfn.IFNA(MATCH($A$1,'Curriculum 2024-2025'!$A:$A,0),_xlfn.IFNA(MATCH($A$1,'Curriculum 2024-2025'!$F:$F,0),MATCH($A$1,'Curriculum 2024-2025'!$K:$K,0)))+IF($E19="Core",2,15)+$A19),"")))</f>
        <v>Engineering Project Management</v>
      </c>
      <c r="D19">
        <v>5</v>
      </c>
      <c r="E19" t="s">
        <v>237</v>
      </c>
    </row>
    <row r="20" spans="1:5" x14ac:dyDescent="0.25">
      <c r="A20">
        <v>7</v>
      </c>
      <c r="B20">
        <f>IF(IF(_xlfn.IFNA(MATCH($A$1,'Curriculum 2024-2025'!$A:$A,0),0)&gt;0,1,IF(_xlfn.IFNA(MATCH($A$1,'Curriculum 2024-2025'!$F:$F,0),0)&gt;0,2,IF(_xlfn.IFNA(MATCH($A$1,'Curriculum 2024-2025'!$K:$K,0),0)&gt;0,3,0)))=1,INDEX('Curriculum 2024-2025'!$A:$A,_xlfn.IFNA(MATCH($A$1,'Curriculum 2024-2025'!$A:$A,0),_xlfn.IFNA(MATCH($A$1,'Curriculum 2024-2025'!$F:$F,0),MATCH($A$1,'Curriculum 2024-2025'!$K:$K,0)))+IF($E20="Core",2,15)+$A20),IF(IF(_xlfn.IFNA(MATCH($A$1,'Curriculum 2024-2025'!$A:$A,0),0)&gt;0,1,IF(_xlfn.IFNA(MATCH($A$1,'Curriculum 2024-2025'!$F:$F,0),0)&gt;0,2,IF(_xlfn.IFNA(MATCH($A$1,'Curriculum 2024-2025'!$K:$K,0),0)&gt;0,3,0)))=2,INDEX('Curriculum 2024-2025'!$F:$F,_xlfn.IFNA(MATCH($A$1,'Curriculum 2024-2025'!$A:$A,0),_xlfn.IFNA(MATCH($A$1,'Curriculum 2024-2025'!$F:$F,0),MATCH($A$1,'Curriculum 2024-2025'!$K:$K,0)))+IF($E20="Core",2,15)+$A20),IF(IF(_xlfn.IFNA(MATCH($A$1,'Curriculum 2024-2025'!$A:$A,0),0)&gt;0,1,IF(_xlfn.IFNA(MATCH($A$1,'Curriculum 2024-2025'!$F:$F,0),0)&gt;0,2,IF(_xlfn.IFNA(MATCH($A$1,'Curriculum 2024-2025'!$K:$K,0),0)&gt;0,3,0)))=3,INDEX('Curriculum 2024-2025'!$K:$K,_xlfn.IFNA(MATCH($A$1,'Curriculum 2024-2025'!$A:$A,0),_xlfn.IFNA(MATCH($A$1,'Curriculum 2024-2025'!$F:$F,0),MATCH($A$1,'Curriculum 2024-2025'!$K:$K,0)))+IF($E20="Core",2,15)+$A20),"")))</f>
        <v>201900037</v>
      </c>
      <c r="C2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2024-2025'!$K:$K,0)))+IF($E20="Core",2,15)+$A20),IF(IF(_xlfn.IFNA(MATCH($A$1,'Curriculum 2024-2025'!$A:$A,0),0)&gt;0,1,IF(_xlfn.IFNA(MATCH($A$1,'Curriculum 2024-2025'!$F:$F,0),0)&gt;0,2,IF(_xlfn.IFNA(MATCH($A$1,'Curriculum 2023-2024'!$K:$K,0),0)&gt;0,3,0)))=2,INDEX('Curriculum 2024-2025'!$G:$G,_xlfn.IFNA(MATCH($A$1,'Curriculum 2024-2025'!$A:$A,0),_xlfn.IFNA(MATCH($A$1,'Curriculum 2024-2025'!$F:$F,0),MATCH($A$1,'Curriculum 2024-2025'!$K:$K,0)))+IF($E20="Core",2,15)+$A20),IF(IF(_xlfn.IFNA(MATCH($A$1,'Curriculum 2024-2025'!$A:$A,0),0)&gt;0,1,IF(_xlfn.IFNA(MATCH($A$1,'Curriculum 2024-2025'!$F:$F,0),0)&gt;0,2,IF(_xlfn.IFNA(MATCH($A$1,'Curriculum 2024-2025'!$K:$K,0),0)&gt;0,3,0)))=3,INDEX('Curriculum 2024-2025'!$L:$L,_xlfn.IFNA(MATCH($A$1,'Curriculum 2024-2025'!$A:$A,0),_xlfn.IFNA(MATCH($A$1,'Curriculum 2024-2025'!$F:$F,0),MATCH($A$1,'Curriculum 2024-2025'!$K:$K,0)))+IF($E20="Core",2,15)+$A20),"")))</f>
        <v>Flexible Multibody Dynamics</v>
      </c>
      <c r="D20">
        <v>5</v>
      </c>
      <c r="E20" t="s">
        <v>237</v>
      </c>
    </row>
    <row r="21" spans="1:5" x14ac:dyDescent="0.25">
      <c r="A21">
        <v>8</v>
      </c>
      <c r="B21">
        <f>IF(IF(_xlfn.IFNA(MATCH($A$1,'Curriculum 2024-2025'!$A:$A,0),0)&gt;0,1,IF(_xlfn.IFNA(MATCH($A$1,'Curriculum 2024-2025'!$F:$F,0),0)&gt;0,2,IF(_xlfn.IFNA(MATCH($A$1,'Curriculum 2024-2025'!$K:$K,0),0)&gt;0,3,0)))=1,INDEX('Curriculum 2024-2025'!$A:$A,_xlfn.IFNA(MATCH($A$1,'Curriculum 2024-2025'!$A:$A,0),_xlfn.IFNA(MATCH($A$1,'Curriculum 2024-2025'!$F:$F,0),MATCH($A$1,'Curriculum 2024-2025'!$K:$K,0)))+IF($E21="Core",2,15)+$A21),IF(IF(_xlfn.IFNA(MATCH($A$1,'Curriculum 2024-2025'!$A:$A,0),0)&gt;0,1,IF(_xlfn.IFNA(MATCH($A$1,'Curriculum 2024-2025'!$F:$F,0),0)&gt;0,2,IF(_xlfn.IFNA(MATCH($A$1,'Curriculum 2024-2025'!$K:$K,0),0)&gt;0,3,0)))=2,INDEX('Curriculum 2024-2025'!$F:$F,_xlfn.IFNA(MATCH($A$1,'Curriculum 2024-2025'!$A:$A,0),_xlfn.IFNA(MATCH($A$1,'Curriculum 2024-2025'!$F:$F,0),MATCH($A$1,'Curriculum 2024-2025'!$K:$K,0)))+IF($E21="Core",2,15)+$A21),IF(IF(_xlfn.IFNA(MATCH($A$1,'Curriculum 2024-2025'!$A:$A,0),0)&gt;0,1,IF(_xlfn.IFNA(MATCH($A$1,'Curriculum 2024-2025'!$F:$F,0),0)&gt;0,2,IF(_xlfn.IFNA(MATCH($A$1,'Curriculum 2024-2025'!$K:$K,0),0)&gt;0,3,0)))=3,INDEX('Curriculum 2024-2025'!$K:$K,_xlfn.IFNA(MATCH($A$1,'Curriculum 2024-2025'!$A:$A,0),_xlfn.IFNA(MATCH($A$1,'Curriculum 2024-2025'!$F:$F,0),MATCH($A$1,'Curriculum 2024-2025'!$K:$K,0)))+IF($E21="Core",2,15)+$A21),"")))</f>
        <v>191102041</v>
      </c>
      <c r="C2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2024-2025'!$K:$K,0)))+IF($E21="Core",2,15)+$A21),IF(IF(_xlfn.IFNA(MATCH($A$1,'Curriculum 2024-2025'!$A:$A,0),0)&gt;0,1,IF(_xlfn.IFNA(MATCH($A$1,'Curriculum 2024-2025'!$F:$F,0),0)&gt;0,2,IF(_xlfn.IFNA(MATCH($A$1,'Curriculum 2023-2024'!$K:$K,0),0)&gt;0,3,0)))=2,INDEX('Curriculum 2024-2025'!$G:$G,_xlfn.IFNA(MATCH($A$1,'Curriculum 2024-2025'!$A:$A,0),_xlfn.IFNA(MATCH($A$1,'Curriculum 2024-2025'!$F:$F,0),MATCH($A$1,'Curriculum 2024-2025'!$K:$K,0)))+IF($E21="Core",2,15)+$A21),IF(IF(_xlfn.IFNA(MATCH($A$1,'Curriculum 2024-2025'!$A:$A,0),0)&gt;0,1,IF(_xlfn.IFNA(MATCH($A$1,'Curriculum 2024-2025'!$F:$F,0),0)&gt;0,2,IF(_xlfn.IFNA(MATCH($A$1,'Curriculum 2024-2025'!$K:$K,0),0)&gt;0,3,0)))=3,INDEX('Curriculum 2024-2025'!$L:$L,_xlfn.IFNA(MATCH($A$1,'Curriculum 2024-2025'!$A:$A,0),_xlfn.IFNA(MATCH($A$1,'Curriculum 2024-2025'!$F:$F,0),MATCH($A$1,'Curriculum 2024-2025'!$K:$K,0)))+IF($E21="Core",2,15)+$A21),"")))</f>
        <v>Manufacturing Facility Design</v>
      </c>
      <c r="D21">
        <v>5</v>
      </c>
      <c r="E21" t="s">
        <v>237</v>
      </c>
    </row>
    <row r="22" spans="1:5" x14ac:dyDescent="0.25">
      <c r="A22">
        <v>9</v>
      </c>
      <c r="B22">
        <f>IF(IF(_xlfn.IFNA(MATCH($A$1,'Curriculum 2024-2025'!$A:$A,0),0)&gt;0,1,IF(_xlfn.IFNA(MATCH($A$1,'Curriculum 2024-2025'!$F:$F,0),0)&gt;0,2,IF(_xlfn.IFNA(MATCH($A$1,'Curriculum 2024-2025'!$K:$K,0),0)&gt;0,3,0)))=1,INDEX('Curriculum 2024-2025'!$A:$A,_xlfn.IFNA(MATCH($A$1,'Curriculum 2024-2025'!$A:$A,0),_xlfn.IFNA(MATCH($A$1,'Curriculum 2024-2025'!$F:$F,0),MATCH($A$1,'Curriculum 2024-2025'!$K:$K,0)))+IF($E22="Core",2,15)+$A22),IF(IF(_xlfn.IFNA(MATCH($A$1,'Curriculum 2024-2025'!$A:$A,0),0)&gt;0,1,IF(_xlfn.IFNA(MATCH($A$1,'Curriculum 2024-2025'!$F:$F,0),0)&gt;0,2,IF(_xlfn.IFNA(MATCH($A$1,'Curriculum 2024-2025'!$K:$K,0),0)&gt;0,3,0)))=2,INDEX('Curriculum 2024-2025'!$F:$F,_xlfn.IFNA(MATCH($A$1,'Curriculum 2024-2025'!$A:$A,0),_xlfn.IFNA(MATCH($A$1,'Curriculum 2024-2025'!$F:$F,0),MATCH($A$1,'Curriculum 2024-2025'!$K:$K,0)))+IF($E22="Core",2,15)+$A22),IF(IF(_xlfn.IFNA(MATCH($A$1,'Curriculum 2024-2025'!$A:$A,0),0)&gt;0,1,IF(_xlfn.IFNA(MATCH($A$1,'Curriculum 2024-2025'!$F:$F,0),0)&gt;0,2,IF(_xlfn.IFNA(MATCH($A$1,'Curriculum 2024-2025'!$K:$K,0),0)&gt;0,3,0)))=3,INDEX('Curriculum 2024-2025'!$K:$K,_xlfn.IFNA(MATCH($A$1,'Curriculum 2024-2025'!$A:$A,0),_xlfn.IFNA(MATCH($A$1,'Curriculum 2024-2025'!$F:$F,0),MATCH($A$1,'Curriculum 2024-2025'!$K:$K,0)))+IF($E22="Core",2,15)+$A22),"")))</f>
        <v>191531830</v>
      </c>
      <c r="C2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2024-2025'!$K:$K,0)))+IF($E22="Core",2,15)+$A22),IF(IF(_xlfn.IFNA(MATCH($A$1,'Curriculum 2024-2025'!$A:$A,0),0)&gt;0,1,IF(_xlfn.IFNA(MATCH($A$1,'Curriculum 2024-2025'!$F:$F,0),0)&gt;0,2,IF(_xlfn.IFNA(MATCH($A$1,'Curriculum 2023-2024'!$K:$K,0),0)&gt;0,3,0)))=2,INDEX('Curriculum 2024-2025'!$G:$G,_xlfn.IFNA(MATCH($A$1,'Curriculum 2024-2025'!$A:$A,0),_xlfn.IFNA(MATCH($A$1,'Curriculum 2024-2025'!$F:$F,0),MATCH($A$1,'Curriculum 2024-2025'!$K:$K,0)))+IF($E22="Core",2,15)+$A22),IF(IF(_xlfn.IFNA(MATCH($A$1,'Curriculum 2024-2025'!$A:$A,0),0)&gt;0,1,IF(_xlfn.IFNA(MATCH($A$1,'Curriculum 2024-2025'!$F:$F,0),0)&gt;0,2,IF(_xlfn.IFNA(MATCH($A$1,'Curriculum 2024-2025'!$K:$K,0),0)&gt;0,3,0)))=3,INDEX('Curriculum 2024-2025'!$L:$L,_xlfn.IFNA(MATCH($A$1,'Curriculum 2024-2025'!$A:$A,0),_xlfn.IFNA(MATCH($A$1,'Curriculum 2024-2025'!$F:$F,0),MATCH($A$1,'Curriculum 2024-2025'!$K:$K,0)))+IF($E22="Core",2,15)+$A22),"")))</f>
        <v>Stochastic Models in Production and Logistics</v>
      </c>
      <c r="D22">
        <v>5</v>
      </c>
      <c r="E22" t="s">
        <v>237</v>
      </c>
    </row>
    <row r="23" spans="1:5" x14ac:dyDescent="0.25">
      <c r="A23">
        <v>10</v>
      </c>
      <c r="B23">
        <f>IF(IF(_xlfn.IFNA(MATCH($A$1,'Curriculum 2024-2025'!$A:$A,0),0)&gt;0,1,IF(_xlfn.IFNA(MATCH($A$1,'Curriculum 2024-2025'!$F:$F,0),0)&gt;0,2,IF(_xlfn.IFNA(MATCH($A$1,'Curriculum 2024-2025'!$K:$K,0),0)&gt;0,3,0)))=1,INDEX('Curriculum 2024-2025'!$A:$A,_xlfn.IFNA(MATCH($A$1,'Curriculum 2024-2025'!$A:$A,0),_xlfn.IFNA(MATCH($A$1,'Curriculum 2024-2025'!$F:$F,0),MATCH($A$1,'Curriculum 2024-2025'!$K:$K,0)))+IF($E23="Core",2,15)+$A23),IF(IF(_xlfn.IFNA(MATCH($A$1,'Curriculum 2024-2025'!$A:$A,0),0)&gt;0,1,IF(_xlfn.IFNA(MATCH($A$1,'Curriculum 2024-2025'!$F:$F,0),0)&gt;0,2,IF(_xlfn.IFNA(MATCH($A$1,'Curriculum 2024-2025'!$K:$K,0),0)&gt;0,3,0)))=2,INDEX('Curriculum 2024-2025'!$F:$F,_xlfn.IFNA(MATCH($A$1,'Curriculum 2024-2025'!$A:$A,0),_xlfn.IFNA(MATCH($A$1,'Curriculum 2024-2025'!$F:$F,0),MATCH($A$1,'Curriculum 2024-2025'!$K:$K,0)))+IF($E23="Core",2,15)+$A23),IF(IF(_xlfn.IFNA(MATCH($A$1,'Curriculum 2024-2025'!$A:$A,0),0)&gt;0,1,IF(_xlfn.IFNA(MATCH($A$1,'Curriculum 2024-2025'!$F:$F,0),0)&gt;0,2,IF(_xlfn.IFNA(MATCH($A$1,'Curriculum 2024-2025'!$K:$K,0),0)&gt;0,3,0)))=3,INDEX('Curriculum 2024-2025'!$K:$K,_xlfn.IFNA(MATCH($A$1,'Curriculum 2024-2025'!$A:$A,0),_xlfn.IFNA(MATCH($A$1,'Curriculum 2024-2025'!$F:$F,0),MATCH($A$1,'Curriculum 2024-2025'!$K:$K,0)))+IF($E23="Core",2,15)+$A23),"")))</f>
        <v>191155710</v>
      </c>
      <c r="C2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2024-2025'!$K:$K,0)))+IF($E23="Core",2,15)+$A23),IF(IF(_xlfn.IFNA(MATCH($A$1,'Curriculum 2024-2025'!$A:$A,0),0)&gt;0,1,IF(_xlfn.IFNA(MATCH($A$1,'Curriculum 2024-2025'!$F:$F,0),0)&gt;0,2,IF(_xlfn.IFNA(MATCH($A$1,'Curriculum 2023-2024'!$K:$K,0),0)&gt;0,3,0)))=2,INDEX('Curriculum 2024-2025'!$G:$G,_xlfn.IFNA(MATCH($A$1,'Curriculum 2024-2025'!$A:$A,0),_xlfn.IFNA(MATCH($A$1,'Curriculum 2024-2025'!$F:$F,0),MATCH($A$1,'Curriculum 2024-2025'!$K:$K,0)))+IF($E23="Core",2,15)+$A23),IF(IF(_xlfn.IFNA(MATCH($A$1,'Curriculum 2024-2025'!$A:$A,0),0)&gt;0,1,IF(_xlfn.IFNA(MATCH($A$1,'Curriculum 2024-2025'!$F:$F,0),0)&gt;0,2,IF(_xlfn.IFNA(MATCH($A$1,'Curriculum 2024-2025'!$K:$K,0),0)&gt;0,3,0)))=3,INDEX('Curriculum 2024-2025'!$L:$L,_xlfn.IFNA(MATCH($A$1,'Curriculum 2024-2025'!$A:$A,0),_xlfn.IFNA(MATCH($A$1,'Curriculum 2024-2025'!$F:$F,0),MATCH($A$1,'Curriculum 2024-2025'!$K:$K,0)))+IF($E23="Core",2,15)+$A23),"")))</f>
        <v>Surface Technology</v>
      </c>
      <c r="D23">
        <v>5</v>
      </c>
      <c r="E23" t="s">
        <v>237</v>
      </c>
    </row>
    <row r="24" spans="1:5" x14ac:dyDescent="0.25">
      <c r="A24">
        <v>11</v>
      </c>
      <c r="B24">
        <f>IF(IF(_xlfn.IFNA(MATCH($A$1,'Curriculum 2024-2025'!$A:$A,0),0)&gt;0,1,IF(_xlfn.IFNA(MATCH($A$1,'Curriculum 2024-2025'!$F:$F,0),0)&gt;0,2,IF(_xlfn.IFNA(MATCH($A$1,'Curriculum 2024-2025'!$K:$K,0),0)&gt;0,3,0)))=1,INDEX('Curriculum 2024-2025'!$A:$A,_xlfn.IFNA(MATCH($A$1,'Curriculum 2024-2025'!$A:$A,0),_xlfn.IFNA(MATCH($A$1,'Curriculum 2024-2025'!$F:$F,0),MATCH($A$1,'Curriculum 2024-2025'!$K:$K,0)))+IF($E24="Core",2,15)+$A24),IF(IF(_xlfn.IFNA(MATCH($A$1,'Curriculum 2024-2025'!$A:$A,0),0)&gt;0,1,IF(_xlfn.IFNA(MATCH($A$1,'Curriculum 2024-2025'!$F:$F,0),0)&gt;0,2,IF(_xlfn.IFNA(MATCH($A$1,'Curriculum 2024-2025'!$K:$K,0),0)&gt;0,3,0)))=2,INDEX('Curriculum 2024-2025'!$F:$F,_xlfn.IFNA(MATCH($A$1,'Curriculum 2024-2025'!$A:$A,0),_xlfn.IFNA(MATCH($A$1,'Curriculum 2024-2025'!$F:$F,0),MATCH($A$1,'Curriculum 2024-2025'!$K:$K,0)))+IF($E24="Core",2,15)+$A24),IF(IF(_xlfn.IFNA(MATCH($A$1,'Curriculum 2024-2025'!$A:$A,0),0)&gt;0,1,IF(_xlfn.IFNA(MATCH($A$1,'Curriculum 2024-2025'!$F:$F,0),0)&gt;0,2,IF(_xlfn.IFNA(MATCH($A$1,'Curriculum 2024-2025'!$K:$K,0),0)&gt;0,3,0)))=3,INDEX('Curriculum 2024-2025'!$K:$K,_xlfn.IFNA(MATCH($A$1,'Curriculum 2024-2025'!$A:$A,0),_xlfn.IFNA(MATCH($A$1,'Curriculum 2024-2025'!$F:$F,0),MATCH($A$1,'Curriculum 2024-2025'!$K:$K,0)))+IF($E24="Core",2,15)+$A24),"")))</f>
        <v>202200100</v>
      </c>
      <c r="C2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2024-2025'!$K:$K,0)))+IF($E24="Core",2,15)+$A24),IF(IF(_xlfn.IFNA(MATCH($A$1,'Curriculum 2024-2025'!$A:$A,0),0)&gt;0,1,IF(_xlfn.IFNA(MATCH($A$1,'Curriculum 2024-2025'!$F:$F,0),0)&gt;0,2,IF(_xlfn.IFNA(MATCH($A$1,'Curriculum 2023-2024'!$K:$K,0),0)&gt;0,3,0)))=2,INDEX('Curriculum 2024-2025'!$G:$G,_xlfn.IFNA(MATCH($A$1,'Curriculum 2024-2025'!$A:$A,0),_xlfn.IFNA(MATCH($A$1,'Curriculum 2024-2025'!$F:$F,0),MATCH($A$1,'Curriculum 2024-2025'!$K:$K,0)))+IF($E24="Core",2,15)+$A24),IF(IF(_xlfn.IFNA(MATCH($A$1,'Curriculum 2024-2025'!$A:$A,0),0)&gt;0,1,IF(_xlfn.IFNA(MATCH($A$1,'Curriculum 2024-2025'!$F:$F,0),0)&gt;0,2,IF(_xlfn.IFNA(MATCH($A$1,'Curriculum 2024-2025'!$K:$K,0),0)&gt;0,3,0)))=3,INDEX('Curriculum 2024-2025'!$L:$L,_xlfn.IFNA(MATCH($A$1,'Curriculum 2024-2025'!$A:$A,0),_xlfn.IFNA(MATCH($A$1,'Curriculum 2024-2025'!$F:$F,0),MATCH($A$1,'Curriculum 2024-2025'!$K:$K,0)))+IF($E24="Core",2,15)+$A24),"")))</f>
        <v>Systems Engineering</v>
      </c>
      <c r="D24">
        <v>5</v>
      </c>
      <c r="E24" t="s">
        <v>237</v>
      </c>
    </row>
    <row r="25" spans="1:5" x14ac:dyDescent="0.25">
      <c r="A25">
        <v>12</v>
      </c>
      <c r="B25">
        <f>IF(IF(_xlfn.IFNA(MATCH($A$1,'Curriculum 2024-2025'!$A:$A,0),0)&gt;0,1,IF(_xlfn.IFNA(MATCH($A$1,'Curriculum 2024-2025'!$F:$F,0),0)&gt;0,2,IF(_xlfn.IFNA(MATCH($A$1,'Curriculum 2024-2025'!$K:$K,0),0)&gt;0,3,0)))=1,INDEX('Curriculum 2024-2025'!$A:$A,_xlfn.IFNA(MATCH($A$1,'Curriculum 2024-2025'!$A:$A,0),_xlfn.IFNA(MATCH($A$1,'Curriculum 2024-2025'!$F:$F,0),MATCH($A$1,'Curriculum 2024-2025'!$K:$K,0)))+IF($E25="Core",2,15)+$A25),IF(IF(_xlfn.IFNA(MATCH($A$1,'Curriculum 2024-2025'!$A:$A,0),0)&gt;0,1,IF(_xlfn.IFNA(MATCH($A$1,'Curriculum 2024-2025'!$F:$F,0),0)&gt;0,2,IF(_xlfn.IFNA(MATCH($A$1,'Curriculum 2024-2025'!$K:$K,0),0)&gt;0,3,0)))=2,INDEX('Curriculum 2024-2025'!$F:$F,_xlfn.IFNA(MATCH($A$1,'Curriculum 2024-2025'!$A:$A,0),_xlfn.IFNA(MATCH($A$1,'Curriculum 2024-2025'!$F:$F,0),MATCH($A$1,'Curriculum 2024-2025'!$K:$K,0)))+IF($E25="Core",2,15)+$A25),IF(IF(_xlfn.IFNA(MATCH($A$1,'Curriculum 2024-2025'!$A:$A,0),0)&gt;0,1,IF(_xlfn.IFNA(MATCH($A$1,'Curriculum 2024-2025'!$F:$F,0),0)&gt;0,2,IF(_xlfn.IFNA(MATCH($A$1,'Curriculum 2024-2025'!$K:$K,0),0)&gt;0,3,0)))=3,INDEX('Curriculum 2024-2025'!$K:$K,_xlfn.IFNA(MATCH($A$1,'Curriculum 2024-2025'!$A:$A,0),_xlfn.IFNA(MATCH($A$1,'Curriculum 2024-2025'!$F:$F,0),MATCH($A$1,'Curriculum 2024-2025'!$K:$K,0)))+IF($E25="Core",2,15)+$A25),"")))</f>
        <v>191820120</v>
      </c>
      <c r="C2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2024-2025'!$K:$K,0)))+IF($E25="Core",2,15)+$A25),IF(IF(_xlfn.IFNA(MATCH($A$1,'Curriculum 2024-2025'!$A:$A,0),0)&gt;0,1,IF(_xlfn.IFNA(MATCH($A$1,'Curriculum 2024-2025'!$F:$F,0),0)&gt;0,2,IF(_xlfn.IFNA(MATCH($A$1,'Curriculum 2023-2024'!$K:$K,0),0)&gt;0,3,0)))=2,INDEX('Curriculum 2024-2025'!$G:$G,_xlfn.IFNA(MATCH($A$1,'Curriculum 2024-2025'!$A:$A,0),_xlfn.IFNA(MATCH($A$1,'Curriculum 2024-2025'!$F:$F,0),MATCH($A$1,'Curriculum 2024-2025'!$K:$K,0)))+IF($E25="Core",2,15)+$A25),IF(IF(_xlfn.IFNA(MATCH($A$1,'Curriculum 2024-2025'!$A:$A,0),0)&gt;0,1,IF(_xlfn.IFNA(MATCH($A$1,'Curriculum 2024-2025'!$F:$F,0),0)&gt;0,2,IF(_xlfn.IFNA(MATCH($A$1,'Curriculum 2024-2025'!$K:$K,0),0)&gt;0,3,0)))=3,INDEX('Curriculum 2024-2025'!$L:$L,_xlfn.IFNA(MATCH($A$1,'Curriculum 2024-2025'!$A:$A,0),_xlfn.IFNA(MATCH($A$1,'Curriculum 2024-2025'!$F:$F,0),MATCH($A$1,'Curriculum 2024-2025'!$K:$K,0)))+IF($E25="Core",2,15)+$A25),"")))</f>
        <v>Warehousing</v>
      </c>
      <c r="D25">
        <v>5</v>
      </c>
      <c r="E25"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5"/>
  <sheetViews>
    <sheetView topLeftCell="A4" workbookViewId="0"/>
  </sheetViews>
  <sheetFormatPr defaultRowHeight="15" x14ac:dyDescent="0.25"/>
  <cols>
    <col min="1" max="1" width="35.42578125" bestFit="1" customWidth="1"/>
    <col min="2" max="2" width="12.140625" bestFit="1" customWidth="1"/>
    <col min="3" max="3" width="44.28515625" bestFit="1" customWidth="1"/>
  </cols>
  <sheetData>
    <row r="1" spans="1:5" x14ac:dyDescent="0.25">
      <c r="A1" t="s">
        <v>160</v>
      </c>
      <c r="B1" t="s">
        <v>47</v>
      </c>
      <c r="C1" t="s">
        <v>48</v>
      </c>
      <c r="D1" t="s">
        <v>1</v>
      </c>
    </row>
    <row r="2" spans="1:5" x14ac:dyDescent="0.25">
      <c r="A2">
        <v>1</v>
      </c>
      <c r="B2">
        <f>IF(IF(_xlfn.IFNA(MATCH($A$1,'Curriculum 2024-2025'!$A:$A,0),0)&gt;0,1,IF(_xlfn.IFNA(MATCH($A$1,'Curriculum 2024-2025'!$F:$F,0),0)&gt;0,2,IF(_xlfn.IFNA(MATCH($A$1,'Curriculum 2024-2025'!$K:$K,0),0)&gt;0,3,0)))=1,INDEX('Curriculum 2024-2025'!$A:$A,_xlfn.IFNA(MATCH($A$1,'Curriculum 2024-2025'!$A:$A,0),_xlfn.IFNA(MATCH($A$1,'Curriculum 2024-2025'!$F:$F,0),MATCH($A$1,'Curriculum 2024-2025'!$K:$K,0)))+IF($E2="Core",2,15)+$A2),IF(IF(_xlfn.IFNA(MATCH($A$1,'Curriculum 2024-2025'!$A:$A,0),0)&gt;0,1,IF(_xlfn.IFNA(MATCH($A$1,'Curriculum 2024-2025'!$F:$F,0),0)&gt;0,2,IF(_xlfn.IFNA(MATCH($A$1,'Curriculum 2024-2025'!$K:$K,0),0)&gt;0,3,0)))=2,INDEX('Curriculum 2024-2025'!$F:$F,_xlfn.IFNA(MATCH($A$1,'Curriculum 2024-2025'!$A:$A,0),_xlfn.IFNA(MATCH($A$1,'Curriculum 2024-2025'!$F:$F,0),MATCH($A$1,'Curriculum 2024-2025'!$K:$K,0)))+IF($E2="Core",2,15)+$A2),IF(IF(_xlfn.IFNA(MATCH($A$1,'Curriculum 2024-2025'!$A:$A,0),0)&gt;0,1,IF(_xlfn.IFNA(MATCH($A$1,'Curriculum 2024-2025'!$F:$F,0),0)&gt;0,2,IF(_xlfn.IFNA(MATCH($A$1,'Curriculum 2024-2025'!$K:$K,0),0)&gt;0,3,0)))=3,INDEX('Curriculum 2024-2025'!$K:$K,_xlfn.IFNA(MATCH($A$1,'Curriculum 2024-2025'!$A:$A,0),_xlfn.IFNA(MATCH($A$1,'Curriculum 2024-2025'!$F:$F,0),MATCH($A$1,'Curriculum 2024-2025'!$K:$K,0)))+IF($E2="Core",2,15)+$A2),"")))</f>
        <v>191210720</v>
      </c>
      <c r="C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2024-2025'!$K:$K,0)))+IF($E2="Core",2,15)+$A2),IF(IF(_xlfn.IFNA(MATCH($A$1,'Curriculum 2024-2025'!$A:$A,0),0)&gt;0,1,IF(_xlfn.IFNA(MATCH($A$1,'Curriculum 2024-2025'!$F:$F,0),0)&gt;0,2,IF(_xlfn.IFNA(MATCH($A$1,'Curriculum 2023-2024'!$K:$K,0),0)&gt;0,3,0)))=2,INDEX('Curriculum 2024-2025'!$G:$G,_xlfn.IFNA(MATCH($A$1,'Curriculum 2024-2025'!$A:$A,0),_xlfn.IFNA(MATCH($A$1,'Curriculum 2024-2025'!$F:$F,0),MATCH($A$1,'Curriculum 2024-2025'!$K:$K,0)))+IF($E2="Core",2,15)+$A2),IF(IF(_xlfn.IFNA(MATCH($A$1,'Curriculum 2024-2025'!$A:$A,0),0)&gt;0,1,IF(_xlfn.IFNA(MATCH($A$1,'Curriculum 2024-2025'!$F:$F,0),0)&gt;0,2,IF(_xlfn.IFNA(MATCH($A$1,'Curriculum 2024-2025'!$K:$K,0),0)&gt;0,3,0)))=3,INDEX('Curriculum 2024-2025'!$L:$L,_xlfn.IFNA(MATCH($A$1,'Curriculum 2024-2025'!$A:$A,0),_xlfn.IFNA(MATCH($A$1,'Curriculum 2024-2025'!$F:$F,0),MATCH($A$1,'Curriculum 2024-2025'!$K:$K,0)))+IF($E2="Core",2,15)+$A2),"")))</f>
        <v>Biomedical Signal Acquisition</v>
      </c>
      <c r="D2">
        <v>5</v>
      </c>
      <c r="E2" t="s">
        <v>236</v>
      </c>
    </row>
    <row r="3" spans="1:5" x14ac:dyDescent="0.25">
      <c r="A3">
        <v>2</v>
      </c>
      <c r="B3">
        <f>IF(IF(_xlfn.IFNA(MATCH($A$1,'Curriculum 2024-2025'!$A:$A,0),0)&gt;0,1,IF(_xlfn.IFNA(MATCH($A$1,'Curriculum 2024-2025'!$F:$F,0),0)&gt;0,2,IF(_xlfn.IFNA(MATCH($A$1,'Curriculum 2024-2025'!$K:$K,0),0)&gt;0,3,0)))=1,INDEX('Curriculum 2024-2025'!$A:$A,_xlfn.IFNA(MATCH($A$1,'Curriculum 2024-2025'!$A:$A,0),_xlfn.IFNA(MATCH($A$1,'Curriculum 2024-2025'!$F:$F,0),MATCH($A$1,'Curriculum 2024-2025'!$K:$K,0)))+IF($E3="Core",2,15)+$A3),IF(IF(_xlfn.IFNA(MATCH($A$1,'Curriculum 2024-2025'!$A:$A,0),0)&gt;0,1,IF(_xlfn.IFNA(MATCH($A$1,'Curriculum 2024-2025'!$F:$F,0),0)&gt;0,2,IF(_xlfn.IFNA(MATCH($A$1,'Curriculum 2024-2025'!$K:$K,0),0)&gt;0,3,0)))=2,INDEX('Curriculum 2024-2025'!$F:$F,_xlfn.IFNA(MATCH($A$1,'Curriculum 2024-2025'!$A:$A,0),_xlfn.IFNA(MATCH($A$1,'Curriculum 2024-2025'!$F:$F,0),MATCH($A$1,'Curriculum 2024-2025'!$K:$K,0)))+IF($E3="Core",2,15)+$A3),IF(IF(_xlfn.IFNA(MATCH($A$1,'Curriculum 2024-2025'!$A:$A,0),0)&gt;0,1,IF(_xlfn.IFNA(MATCH($A$1,'Curriculum 2024-2025'!$F:$F,0),0)&gt;0,2,IF(_xlfn.IFNA(MATCH($A$1,'Curriculum 2024-2025'!$K:$K,0),0)&gt;0,3,0)))=3,INDEX('Curriculum 2024-2025'!$K:$K,_xlfn.IFNA(MATCH($A$1,'Curriculum 2024-2025'!$A:$A,0),_xlfn.IFNA(MATCH($A$1,'Curriculum 2024-2025'!$F:$F,0),MATCH($A$1,'Curriculum 2024-2025'!$K:$K,0)))+IF($E3="Core",2,15)+$A3),"")))</f>
        <v>191121720</v>
      </c>
      <c r="C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2024-2025'!$K:$K,0)))+IF($E3="Core",2,15)+$A3),IF(IF(_xlfn.IFNA(MATCH($A$1,'Curriculum 2024-2025'!$A:$A,0),0)&gt;0,1,IF(_xlfn.IFNA(MATCH($A$1,'Curriculum 2024-2025'!$F:$F,0),0)&gt;0,2,IF(_xlfn.IFNA(MATCH($A$1,'Curriculum 2023-2024'!$K:$K,0),0)&gt;0,3,0)))=2,INDEX('Curriculum 2024-2025'!$G:$G,_xlfn.IFNA(MATCH($A$1,'Curriculum 2024-2025'!$A:$A,0),_xlfn.IFNA(MATCH($A$1,'Curriculum 2024-2025'!$F:$F,0),MATCH($A$1,'Curriculum 2024-2025'!$K:$K,0)))+IF($E3="Core",2,15)+$A3),IF(IF(_xlfn.IFNA(MATCH($A$1,'Curriculum 2024-2025'!$A:$A,0),0)&gt;0,1,IF(_xlfn.IFNA(MATCH($A$1,'Curriculum 2024-2025'!$F:$F,0),0)&gt;0,2,IF(_xlfn.IFNA(MATCH($A$1,'Curriculum 2024-2025'!$K:$K,0),0)&gt;0,3,0)))=3,INDEX('Curriculum 2024-2025'!$L:$L,_xlfn.IFNA(MATCH($A$1,'Curriculum 2024-2025'!$A:$A,0),_xlfn.IFNA(MATCH($A$1,'Curriculum 2024-2025'!$F:$F,0),MATCH($A$1,'Curriculum 2024-2025'!$K:$K,0)))+IF($E3="Core",2,15)+$A3),"")))</f>
        <v>Design, Production and Materials</v>
      </c>
      <c r="D3">
        <v>5</v>
      </c>
      <c r="E3" t="s">
        <v>236</v>
      </c>
    </row>
    <row r="4" spans="1:5" x14ac:dyDescent="0.25">
      <c r="A4">
        <v>3</v>
      </c>
      <c r="B4">
        <f>IF(IF(_xlfn.IFNA(MATCH($A$1,'Curriculum 2024-2025'!$A:$A,0),0)&gt;0,1,IF(_xlfn.IFNA(MATCH($A$1,'Curriculum 2024-2025'!$F:$F,0),0)&gt;0,2,IF(_xlfn.IFNA(MATCH($A$1,'Curriculum 2024-2025'!$K:$K,0),0)&gt;0,3,0)))=1,INDEX('Curriculum 2024-2025'!$A:$A,_xlfn.IFNA(MATCH($A$1,'Curriculum 2024-2025'!$A:$A,0),_xlfn.IFNA(MATCH($A$1,'Curriculum 2024-2025'!$F:$F,0),MATCH($A$1,'Curriculum 2024-2025'!$K:$K,0)))+IF($E4="Core",2,15)+$A4),IF(IF(_xlfn.IFNA(MATCH($A$1,'Curriculum 2024-2025'!$A:$A,0),0)&gt;0,1,IF(_xlfn.IFNA(MATCH($A$1,'Curriculum 2024-2025'!$F:$F,0),0)&gt;0,2,IF(_xlfn.IFNA(MATCH($A$1,'Curriculum 2024-2025'!$K:$K,0),0)&gt;0,3,0)))=2,INDEX('Curriculum 2024-2025'!$F:$F,_xlfn.IFNA(MATCH($A$1,'Curriculum 2024-2025'!$A:$A,0),_xlfn.IFNA(MATCH($A$1,'Curriculum 2024-2025'!$F:$F,0),MATCH($A$1,'Curriculum 2024-2025'!$K:$K,0)))+IF($E4="Core",2,15)+$A4),IF(IF(_xlfn.IFNA(MATCH($A$1,'Curriculum 2024-2025'!$A:$A,0),0)&gt;0,1,IF(_xlfn.IFNA(MATCH($A$1,'Curriculum 2024-2025'!$F:$F,0),0)&gt;0,2,IF(_xlfn.IFNA(MATCH($A$1,'Curriculum 2024-2025'!$K:$K,0),0)&gt;0,3,0)))=3,INDEX('Curriculum 2024-2025'!$K:$K,_xlfn.IFNA(MATCH($A$1,'Curriculum 2024-2025'!$A:$A,0),_xlfn.IFNA(MATCH($A$1,'Curriculum 2024-2025'!$F:$F,0),MATCH($A$1,'Curriculum 2024-2025'!$K:$K,0)))+IF($E4="Core",2,15)+$A4),"")))</f>
        <v>201700294</v>
      </c>
      <c r="C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2024-2025'!$K:$K,0)))+IF($E4="Core",2,15)+$A4),IF(IF(_xlfn.IFNA(MATCH($A$1,'Curriculum 2024-2025'!$A:$A,0),0)&gt;0,1,IF(_xlfn.IFNA(MATCH($A$1,'Curriculum 2024-2025'!$F:$F,0),0)&gt;0,2,IF(_xlfn.IFNA(MATCH($A$1,'Curriculum 2023-2024'!$K:$K,0),0)&gt;0,3,0)))=2,INDEX('Curriculum 2024-2025'!$G:$G,_xlfn.IFNA(MATCH($A$1,'Curriculum 2024-2025'!$A:$A,0),_xlfn.IFNA(MATCH($A$1,'Curriculum 2024-2025'!$F:$F,0),MATCH($A$1,'Curriculum 2024-2025'!$K:$K,0)))+IF($E4="Core",2,15)+$A4),IF(IF(_xlfn.IFNA(MATCH($A$1,'Curriculum 2024-2025'!$A:$A,0),0)&gt;0,1,IF(_xlfn.IFNA(MATCH($A$1,'Curriculum 2024-2025'!$F:$F,0),0)&gt;0,2,IF(_xlfn.IFNA(MATCH($A$1,'Curriculum 2024-2025'!$K:$K,0),0)&gt;0,3,0)))=3,INDEX('Curriculum 2024-2025'!$L:$L,_xlfn.IFNA(MATCH($A$1,'Curriculum 2024-2025'!$A:$A,0),_xlfn.IFNA(MATCH($A$1,'Curriculum 2024-2025'!$F:$F,0),MATCH($A$1,'Curriculum 2024-2025'!$K:$K,0)))+IF($E4="Core",2,15)+$A4),"")))</f>
        <v>Engineering Project Management</v>
      </c>
      <c r="D4">
        <v>5</v>
      </c>
      <c r="E4" t="s">
        <v>236</v>
      </c>
    </row>
    <row r="5" spans="1:5" x14ac:dyDescent="0.25">
      <c r="A5">
        <v>4</v>
      </c>
      <c r="B5">
        <f>IF(IF(_xlfn.IFNA(MATCH($A$1,'Curriculum 2024-2025'!$A:$A,0),0)&gt;0,1,IF(_xlfn.IFNA(MATCH($A$1,'Curriculum 2024-2025'!$F:$F,0),0)&gt;0,2,IF(_xlfn.IFNA(MATCH($A$1,'Curriculum 2024-2025'!$K:$K,0),0)&gt;0,3,0)))=1,INDEX('Curriculum 2024-2025'!$A:$A,_xlfn.IFNA(MATCH($A$1,'Curriculum 2024-2025'!$A:$A,0),_xlfn.IFNA(MATCH($A$1,'Curriculum 2024-2025'!$F:$F,0),MATCH($A$1,'Curriculum 2024-2025'!$K:$K,0)))+IF($E5="Core",2,15)+$A5),IF(IF(_xlfn.IFNA(MATCH($A$1,'Curriculum 2024-2025'!$A:$A,0),0)&gt;0,1,IF(_xlfn.IFNA(MATCH($A$1,'Curriculum 2024-2025'!$F:$F,0),0)&gt;0,2,IF(_xlfn.IFNA(MATCH($A$1,'Curriculum 2024-2025'!$K:$K,0),0)&gt;0,3,0)))=2,INDEX('Curriculum 2024-2025'!$F:$F,_xlfn.IFNA(MATCH($A$1,'Curriculum 2024-2025'!$A:$A,0),_xlfn.IFNA(MATCH($A$1,'Curriculum 2024-2025'!$F:$F,0),MATCH($A$1,'Curriculum 2024-2025'!$K:$K,0)))+IF($E5="Core",2,15)+$A5),IF(IF(_xlfn.IFNA(MATCH($A$1,'Curriculum 2024-2025'!$A:$A,0),0)&gt;0,1,IF(_xlfn.IFNA(MATCH($A$1,'Curriculum 2024-2025'!$F:$F,0),0)&gt;0,2,IF(_xlfn.IFNA(MATCH($A$1,'Curriculum 2024-2025'!$K:$K,0),0)&gt;0,3,0)))=3,INDEX('Curriculum 2024-2025'!$K:$K,_xlfn.IFNA(MATCH($A$1,'Curriculum 2024-2025'!$A:$A,0),_xlfn.IFNA(MATCH($A$1,'Curriculum 2024-2025'!$F:$F,0),MATCH($A$1,'Curriculum 2024-2025'!$K:$K,0)))+IF($E5="Core",2,15)+$A5),"")))</f>
        <v>201900037</v>
      </c>
      <c r="C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2024-2025'!$K:$K,0)))+IF($E5="Core",2,15)+$A5),IF(IF(_xlfn.IFNA(MATCH($A$1,'Curriculum 2024-2025'!$A:$A,0),0)&gt;0,1,IF(_xlfn.IFNA(MATCH($A$1,'Curriculum 2024-2025'!$F:$F,0),0)&gt;0,2,IF(_xlfn.IFNA(MATCH($A$1,'Curriculum 2023-2024'!$K:$K,0),0)&gt;0,3,0)))=2,INDEX('Curriculum 2024-2025'!$G:$G,_xlfn.IFNA(MATCH($A$1,'Curriculum 2024-2025'!$A:$A,0),_xlfn.IFNA(MATCH($A$1,'Curriculum 2024-2025'!$F:$F,0),MATCH($A$1,'Curriculum 2024-2025'!$K:$K,0)))+IF($E5="Core",2,15)+$A5),IF(IF(_xlfn.IFNA(MATCH($A$1,'Curriculum 2024-2025'!$A:$A,0),0)&gt;0,1,IF(_xlfn.IFNA(MATCH($A$1,'Curriculum 2024-2025'!$F:$F,0),0)&gt;0,2,IF(_xlfn.IFNA(MATCH($A$1,'Curriculum 2024-2025'!$K:$K,0),0)&gt;0,3,0)))=3,INDEX('Curriculum 2024-2025'!$L:$L,_xlfn.IFNA(MATCH($A$1,'Curriculum 2024-2025'!$A:$A,0),_xlfn.IFNA(MATCH($A$1,'Curriculum 2024-2025'!$F:$F,0),MATCH($A$1,'Curriculum 2024-2025'!$K:$K,0)))+IF($E5="Core",2,15)+$A5),"")))</f>
        <v>Flexible Multibody Dynamics</v>
      </c>
      <c r="D5">
        <v>5</v>
      </c>
      <c r="E5" t="s">
        <v>236</v>
      </c>
    </row>
    <row r="6" spans="1:5" x14ac:dyDescent="0.25">
      <c r="A6">
        <v>5</v>
      </c>
      <c r="B6">
        <f>IF(IF(_xlfn.IFNA(MATCH($A$1,'Curriculum 2024-2025'!$A:$A,0),0)&gt;0,1,IF(_xlfn.IFNA(MATCH($A$1,'Curriculum 2024-2025'!$F:$F,0),0)&gt;0,2,IF(_xlfn.IFNA(MATCH($A$1,'Curriculum 2024-2025'!$K:$K,0),0)&gt;0,3,0)))=1,INDEX('Curriculum 2024-2025'!$A:$A,_xlfn.IFNA(MATCH($A$1,'Curriculum 2024-2025'!$A:$A,0),_xlfn.IFNA(MATCH($A$1,'Curriculum 2024-2025'!$F:$F,0),MATCH($A$1,'Curriculum 2024-2025'!$K:$K,0)))+IF($E6="Core",2,15)+$A6),IF(IF(_xlfn.IFNA(MATCH($A$1,'Curriculum 2024-2025'!$A:$A,0),0)&gt;0,1,IF(_xlfn.IFNA(MATCH($A$1,'Curriculum 2024-2025'!$F:$F,0),0)&gt;0,2,IF(_xlfn.IFNA(MATCH($A$1,'Curriculum 2024-2025'!$K:$K,0),0)&gt;0,3,0)))=2,INDEX('Curriculum 2024-2025'!$F:$F,_xlfn.IFNA(MATCH($A$1,'Curriculum 2024-2025'!$A:$A,0),_xlfn.IFNA(MATCH($A$1,'Curriculum 2024-2025'!$F:$F,0),MATCH($A$1,'Curriculum 2024-2025'!$K:$K,0)))+IF($E6="Core",2,15)+$A6),IF(IF(_xlfn.IFNA(MATCH($A$1,'Curriculum 2024-2025'!$A:$A,0),0)&gt;0,1,IF(_xlfn.IFNA(MATCH($A$1,'Curriculum 2024-2025'!$F:$F,0),0)&gt;0,2,IF(_xlfn.IFNA(MATCH($A$1,'Curriculum 2024-2025'!$K:$K,0),0)&gt;0,3,0)))=3,INDEX('Curriculum 2024-2025'!$K:$K,_xlfn.IFNA(MATCH($A$1,'Curriculum 2024-2025'!$A:$A,0),_xlfn.IFNA(MATCH($A$1,'Curriculum 2024-2025'!$F:$F,0),MATCH($A$1,'Curriculum 2024-2025'!$K:$K,0)))+IF($E6="Core",2,15)+$A6),"")))</f>
        <v>201500136</v>
      </c>
      <c r="C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2024-2025'!$K:$K,0)))+IF($E6="Core",2,15)+$A6),IF(IF(_xlfn.IFNA(MATCH($A$1,'Curriculum 2024-2025'!$A:$A,0),0)&gt;0,1,IF(_xlfn.IFNA(MATCH($A$1,'Curriculum 2024-2025'!$F:$F,0),0)&gt;0,2,IF(_xlfn.IFNA(MATCH($A$1,'Curriculum 2023-2024'!$K:$K,0),0)&gt;0,3,0)))=2,INDEX('Curriculum 2024-2025'!$G:$G,_xlfn.IFNA(MATCH($A$1,'Curriculum 2024-2025'!$A:$A,0),_xlfn.IFNA(MATCH($A$1,'Curriculum 2024-2025'!$F:$F,0),MATCH($A$1,'Curriculum 2024-2025'!$K:$K,0)))+IF($E6="Core",2,15)+$A6),IF(IF(_xlfn.IFNA(MATCH($A$1,'Curriculum 2024-2025'!$A:$A,0),0)&gt;0,1,IF(_xlfn.IFNA(MATCH($A$1,'Curriculum 2024-2025'!$F:$F,0),0)&gt;0,2,IF(_xlfn.IFNA(MATCH($A$1,'Curriculum 2024-2025'!$K:$K,0),0)&gt;0,3,0)))=3,INDEX('Curriculum 2024-2025'!$L:$L,_xlfn.IFNA(MATCH($A$1,'Curriculum 2024-2025'!$A:$A,0),_xlfn.IFNA(MATCH($A$1,'Curriculum 2024-2025'!$F:$F,0),MATCH($A$1,'Curriculum 2024-2025'!$K:$K,0)))+IF($E6="Core",2,15)+$A6),"")))</f>
        <v>Fluid Mechanics II</v>
      </c>
      <c r="D6">
        <v>5</v>
      </c>
      <c r="E6" t="s">
        <v>236</v>
      </c>
    </row>
    <row r="7" spans="1:5" x14ac:dyDescent="0.25">
      <c r="A7">
        <v>6</v>
      </c>
      <c r="B7">
        <f>IF(IF(_xlfn.IFNA(MATCH($A$1,'Curriculum 2024-2025'!$A:$A,0),0)&gt;0,1,IF(_xlfn.IFNA(MATCH($A$1,'Curriculum 2024-2025'!$F:$F,0),0)&gt;0,2,IF(_xlfn.IFNA(MATCH($A$1,'Curriculum 2024-2025'!$K:$K,0),0)&gt;0,3,0)))=1,INDEX('Curriculum 2024-2025'!$A:$A,_xlfn.IFNA(MATCH($A$1,'Curriculum 2024-2025'!$A:$A,0),_xlfn.IFNA(MATCH($A$1,'Curriculum 2024-2025'!$F:$F,0),MATCH($A$1,'Curriculum 2024-2025'!$K:$K,0)))+IF($E7="Core",2,15)+$A7),IF(IF(_xlfn.IFNA(MATCH($A$1,'Curriculum 2024-2025'!$A:$A,0),0)&gt;0,1,IF(_xlfn.IFNA(MATCH($A$1,'Curriculum 2024-2025'!$F:$F,0),0)&gt;0,2,IF(_xlfn.IFNA(MATCH($A$1,'Curriculum 2024-2025'!$K:$K,0),0)&gt;0,3,0)))=2,INDEX('Curriculum 2024-2025'!$F:$F,_xlfn.IFNA(MATCH($A$1,'Curriculum 2024-2025'!$A:$A,0),_xlfn.IFNA(MATCH($A$1,'Curriculum 2024-2025'!$F:$F,0),MATCH($A$1,'Curriculum 2024-2025'!$K:$K,0)))+IF($E7="Core",2,15)+$A7),IF(IF(_xlfn.IFNA(MATCH($A$1,'Curriculum 2024-2025'!$A:$A,0),0)&gt;0,1,IF(_xlfn.IFNA(MATCH($A$1,'Curriculum 2024-2025'!$F:$F,0),0)&gt;0,2,IF(_xlfn.IFNA(MATCH($A$1,'Curriculum 2024-2025'!$K:$K,0),0)&gt;0,3,0)))=3,INDEX('Curriculum 2024-2025'!$K:$K,_xlfn.IFNA(MATCH($A$1,'Curriculum 2024-2025'!$A:$A,0),_xlfn.IFNA(MATCH($A$1,'Curriculum 2024-2025'!$F:$F,0),MATCH($A$1,'Curriculum 2024-2025'!$K:$K,0)))+IF($E7="Core",2,15)+$A7),"")))</f>
        <v>202000034</v>
      </c>
      <c r="C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2024-2025'!$K:$K,0)))+IF($E7="Core",2,15)+$A7),IF(IF(_xlfn.IFNA(MATCH($A$1,'Curriculum 2024-2025'!$A:$A,0),0)&gt;0,1,IF(_xlfn.IFNA(MATCH($A$1,'Curriculum 2024-2025'!$F:$F,0),0)&gt;0,2,IF(_xlfn.IFNA(MATCH($A$1,'Curriculum 2023-2024'!$K:$K,0),0)&gt;0,3,0)))=2,INDEX('Curriculum 2024-2025'!$G:$G,_xlfn.IFNA(MATCH($A$1,'Curriculum 2024-2025'!$A:$A,0),_xlfn.IFNA(MATCH($A$1,'Curriculum 2024-2025'!$F:$F,0),MATCH($A$1,'Curriculum 2024-2025'!$K:$K,0)))+IF($E7="Core",2,15)+$A7),IF(IF(_xlfn.IFNA(MATCH($A$1,'Curriculum 2024-2025'!$A:$A,0),0)&gt;0,1,IF(_xlfn.IFNA(MATCH($A$1,'Curriculum 2024-2025'!$F:$F,0),0)&gt;0,2,IF(_xlfn.IFNA(MATCH($A$1,'Curriculum 2024-2025'!$K:$K,0),0)&gt;0,3,0)))=3,INDEX('Curriculum 2024-2025'!$L:$L,_xlfn.IFNA(MATCH($A$1,'Curriculum 2024-2025'!$A:$A,0),_xlfn.IFNA(MATCH($A$1,'Curriculum 2024-2025'!$F:$F,0),MATCH($A$1,'Curriculum 2024-2025'!$K:$K,0)))+IF($E7="Core",2,15)+$A7),"")))</f>
        <v>Frontiers in Personal Health Technology</v>
      </c>
      <c r="D7">
        <v>5</v>
      </c>
      <c r="E7" t="s">
        <v>236</v>
      </c>
    </row>
    <row r="8" spans="1:5" x14ac:dyDescent="0.25">
      <c r="A8">
        <v>7</v>
      </c>
      <c r="B8">
        <f>IF(IF(_xlfn.IFNA(MATCH($A$1,'Curriculum 2024-2025'!$A:$A,0),0)&gt;0,1,IF(_xlfn.IFNA(MATCH($A$1,'Curriculum 2024-2025'!$F:$F,0),0)&gt;0,2,IF(_xlfn.IFNA(MATCH($A$1,'Curriculum 2024-2025'!$K:$K,0),0)&gt;0,3,0)))=1,INDEX('Curriculum 2024-2025'!$A:$A,_xlfn.IFNA(MATCH($A$1,'Curriculum 2024-2025'!$A:$A,0),_xlfn.IFNA(MATCH($A$1,'Curriculum 2024-2025'!$F:$F,0),MATCH($A$1,'Curriculum 2024-2025'!$K:$K,0)))+IF($E8="Core",2,15)+$A8),IF(IF(_xlfn.IFNA(MATCH($A$1,'Curriculum 2024-2025'!$A:$A,0),0)&gt;0,1,IF(_xlfn.IFNA(MATCH($A$1,'Curriculum 2024-2025'!$F:$F,0),0)&gt;0,2,IF(_xlfn.IFNA(MATCH($A$1,'Curriculum 2024-2025'!$K:$K,0),0)&gt;0,3,0)))=2,INDEX('Curriculum 2024-2025'!$F:$F,_xlfn.IFNA(MATCH($A$1,'Curriculum 2024-2025'!$A:$A,0),_xlfn.IFNA(MATCH($A$1,'Curriculum 2024-2025'!$F:$F,0),MATCH($A$1,'Curriculum 2024-2025'!$K:$K,0)))+IF($E8="Core",2,15)+$A8),IF(IF(_xlfn.IFNA(MATCH($A$1,'Curriculum 2024-2025'!$A:$A,0),0)&gt;0,1,IF(_xlfn.IFNA(MATCH($A$1,'Curriculum 2024-2025'!$F:$F,0),0)&gt;0,2,IF(_xlfn.IFNA(MATCH($A$1,'Curriculum 2024-2025'!$K:$K,0),0)&gt;0,3,0)))=3,INDEX('Curriculum 2024-2025'!$K:$K,_xlfn.IFNA(MATCH($A$1,'Curriculum 2024-2025'!$A:$A,0),_xlfn.IFNA(MATCH($A$1,'Curriculum 2024-2025'!$F:$F,0),MATCH($A$1,'Curriculum 2024-2025'!$K:$K,0)))+IF($E8="Core",2,15)+$A8),"")))</f>
        <v>202200103</v>
      </c>
      <c r="C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2024-2025'!$K:$K,0)))+IF($E8="Core",2,15)+$A8),IF(IF(_xlfn.IFNA(MATCH($A$1,'Curriculum 2024-2025'!$A:$A,0),0)&gt;0,1,IF(_xlfn.IFNA(MATCH($A$1,'Curriculum 2024-2025'!$F:$F,0),0)&gt;0,2,IF(_xlfn.IFNA(MATCH($A$1,'Curriculum 2023-2024'!$K:$K,0),0)&gt;0,3,0)))=2,INDEX('Curriculum 2024-2025'!$G:$G,_xlfn.IFNA(MATCH($A$1,'Curriculum 2024-2025'!$A:$A,0),_xlfn.IFNA(MATCH($A$1,'Curriculum 2024-2025'!$F:$F,0),MATCH($A$1,'Curriculum 2024-2025'!$K:$K,0)))+IF($E8="Core",2,15)+$A8),IF(IF(_xlfn.IFNA(MATCH($A$1,'Curriculum 2024-2025'!$A:$A,0),0)&gt;0,1,IF(_xlfn.IFNA(MATCH($A$1,'Curriculum 2024-2025'!$F:$F,0),0)&gt;0,2,IF(_xlfn.IFNA(MATCH($A$1,'Curriculum 2024-2025'!$K:$K,0),0)&gt;0,3,0)))=3,INDEX('Curriculum 2024-2025'!$L:$L,_xlfn.IFNA(MATCH($A$1,'Curriculum 2024-2025'!$A:$A,0),_xlfn.IFNA(MATCH($A$1,'Curriculum 2024-2025'!$F:$F,0),MATCH($A$1,'Curriculum 2024-2025'!$K:$K,0)))+IF($E8="Core",2,15)+$A8),"")))</f>
        <v>Image Processing and Computer Vision</v>
      </c>
      <c r="D8">
        <v>5</v>
      </c>
      <c r="E8" t="s">
        <v>236</v>
      </c>
    </row>
    <row r="9" spans="1:5" x14ac:dyDescent="0.25">
      <c r="A9">
        <v>8</v>
      </c>
      <c r="B9">
        <f>IF(IF(_xlfn.IFNA(MATCH($A$1,'Curriculum 2024-2025'!$A:$A,0),0)&gt;0,1,IF(_xlfn.IFNA(MATCH($A$1,'Curriculum 2024-2025'!$F:$F,0),0)&gt;0,2,IF(_xlfn.IFNA(MATCH($A$1,'Curriculum 2024-2025'!$K:$K,0),0)&gt;0,3,0)))=1,INDEX('Curriculum 2024-2025'!$A:$A,_xlfn.IFNA(MATCH($A$1,'Curriculum 2024-2025'!$A:$A,0),_xlfn.IFNA(MATCH($A$1,'Curriculum 2024-2025'!$F:$F,0),MATCH($A$1,'Curriculum 2024-2025'!$K:$K,0)))+IF($E9="Core",2,15)+$A9),IF(IF(_xlfn.IFNA(MATCH($A$1,'Curriculum 2024-2025'!$A:$A,0),0)&gt;0,1,IF(_xlfn.IFNA(MATCH($A$1,'Curriculum 2024-2025'!$F:$F,0),0)&gt;0,2,IF(_xlfn.IFNA(MATCH($A$1,'Curriculum 2024-2025'!$K:$K,0),0)&gt;0,3,0)))=2,INDEX('Curriculum 2024-2025'!$F:$F,_xlfn.IFNA(MATCH($A$1,'Curriculum 2024-2025'!$A:$A,0),_xlfn.IFNA(MATCH($A$1,'Curriculum 2024-2025'!$F:$F,0),MATCH($A$1,'Curriculum 2024-2025'!$K:$K,0)))+IF($E9="Core",2,15)+$A9),IF(IF(_xlfn.IFNA(MATCH($A$1,'Curriculum 2024-2025'!$A:$A,0),0)&gt;0,1,IF(_xlfn.IFNA(MATCH($A$1,'Curriculum 2024-2025'!$F:$F,0),0)&gt;0,2,IF(_xlfn.IFNA(MATCH($A$1,'Curriculum 2024-2025'!$K:$K,0),0)&gt;0,3,0)))=3,INDEX('Curriculum 2024-2025'!$K:$K,_xlfn.IFNA(MATCH($A$1,'Curriculum 2024-2025'!$A:$A,0),_xlfn.IFNA(MATCH($A$1,'Curriculum 2024-2025'!$F:$F,0),MATCH($A$1,'Curriculum 2024-2025'!$K:$K,0)))+IF($E9="Core",2,15)+$A9),"")))</f>
        <v>202400400</v>
      </c>
      <c r="C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2024-2025'!$K:$K,0)))+IF($E9="Core",2,15)+$A9),IF(IF(_xlfn.IFNA(MATCH($A$1,'Curriculum 2024-2025'!$A:$A,0),0)&gt;0,1,IF(_xlfn.IFNA(MATCH($A$1,'Curriculum 2024-2025'!$F:$F,0),0)&gt;0,2,IF(_xlfn.IFNA(MATCH($A$1,'Curriculum 2023-2024'!$K:$K,0),0)&gt;0,3,0)))=2,INDEX('Curriculum 2024-2025'!$G:$G,_xlfn.IFNA(MATCH($A$1,'Curriculum 2024-2025'!$A:$A,0),_xlfn.IFNA(MATCH($A$1,'Curriculum 2024-2025'!$F:$F,0),MATCH($A$1,'Curriculum 2024-2025'!$K:$K,0)))+IF($E9="Core",2,15)+$A9),IF(IF(_xlfn.IFNA(MATCH($A$1,'Curriculum 2024-2025'!$A:$A,0),0)&gt;0,1,IF(_xlfn.IFNA(MATCH($A$1,'Curriculum 2024-2025'!$F:$F,0),0)&gt;0,2,IF(_xlfn.IFNA(MATCH($A$1,'Curriculum 2024-2025'!$K:$K,0),0)&gt;0,3,0)))=3,INDEX('Curriculum 2024-2025'!$L:$L,_xlfn.IFNA(MATCH($A$1,'Curriculum 2024-2025'!$A:$A,0),_xlfn.IFNA(MATCH($A$1,'Curriculum 2024-2025'!$F:$F,0),MATCH($A$1,'Curriculum 2024-2025'!$K:$K,0)))+IF($E9="Core",2,15)+$A9),"")))</f>
        <v>Integrative Design of Biomedical Products</v>
      </c>
      <c r="D9">
        <v>5</v>
      </c>
      <c r="E9" t="s">
        <v>236</v>
      </c>
    </row>
    <row r="10" spans="1:5" x14ac:dyDescent="0.25">
      <c r="A10">
        <v>9</v>
      </c>
      <c r="B10">
        <f>IF(IF(_xlfn.IFNA(MATCH($A$1,'Curriculum 2024-2025'!$A:$A,0),0)&gt;0,1,IF(_xlfn.IFNA(MATCH($A$1,'Curriculum 2024-2025'!$F:$F,0),0)&gt;0,2,IF(_xlfn.IFNA(MATCH($A$1,'Curriculum 2024-2025'!$K:$K,0),0)&gt;0,3,0)))=1,INDEX('Curriculum 2024-2025'!$A:$A,_xlfn.IFNA(MATCH($A$1,'Curriculum 2024-2025'!$A:$A,0),_xlfn.IFNA(MATCH($A$1,'Curriculum 2024-2025'!$F:$F,0),MATCH($A$1,'Curriculum 2024-2025'!$K:$K,0)))+IF($E10="Core",2,15)+$A10),IF(IF(_xlfn.IFNA(MATCH($A$1,'Curriculum 2024-2025'!$A:$A,0),0)&gt;0,1,IF(_xlfn.IFNA(MATCH($A$1,'Curriculum 2024-2025'!$F:$F,0),0)&gt;0,2,IF(_xlfn.IFNA(MATCH($A$1,'Curriculum 2024-2025'!$K:$K,0),0)&gt;0,3,0)))=2,INDEX('Curriculum 2024-2025'!$F:$F,_xlfn.IFNA(MATCH($A$1,'Curriculum 2024-2025'!$A:$A,0),_xlfn.IFNA(MATCH($A$1,'Curriculum 2024-2025'!$F:$F,0),MATCH($A$1,'Curriculum 2024-2025'!$K:$K,0)))+IF($E10="Core",2,15)+$A10),IF(IF(_xlfn.IFNA(MATCH($A$1,'Curriculum 2024-2025'!$A:$A,0),0)&gt;0,1,IF(_xlfn.IFNA(MATCH($A$1,'Curriculum 2024-2025'!$F:$F,0),0)&gt;0,2,IF(_xlfn.IFNA(MATCH($A$1,'Curriculum 2024-2025'!$K:$K,0),0)&gt;0,3,0)))=3,INDEX('Curriculum 2024-2025'!$K:$K,_xlfn.IFNA(MATCH($A$1,'Curriculum 2024-2025'!$A:$A,0),_xlfn.IFNA(MATCH($A$1,'Curriculum 2024-2025'!$F:$F,0),MATCH($A$1,'Curriculum 2024-2025'!$K:$K,0)))+IF($E10="Core",2,15)+$A10),"")))</f>
        <v>202300102</v>
      </c>
      <c r="C1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2024-2025'!$K:$K,0)))+IF($E10="Core",2,15)+$A10),IF(IF(_xlfn.IFNA(MATCH($A$1,'Curriculum 2024-2025'!$A:$A,0),0)&gt;0,1,IF(_xlfn.IFNA(MATCH($A$1,'Curriculum 2024-2025'!$F:$F,0),0)&gt;0,2,IF(_xlfn.IFNA(MATCH($A$1,'Curriculum 2023-2024'!$K:$K,0),0)&gt;0,3,0)))=2,INDEX('Curriculum 2024-2025'!$G:$G,_xlfn.IFNA(MATCH($A$1,'Curriculum 2024-2025'!$A:$A,0),_xlfn.IFNA(MATCH($A$1,'Curriculum 2024-2025'!$F:$F,0),MATCH($A$1,'Curriculum 2024-2025'!$K:$K,0)))+IF($E10="Core",2,15)+$A10),IF(IF(_xlfn.IFNA(MATCH($A$1,'Curriculum 2024-2025'!$A:$A,0),0)&gt;0,1,IF(_xlfn.IFNA(MATCH($A$1,'Curriculum 2024-2025'!$F:$F,0),0)&gt;0,2,IF(_xlfn.IFNA(MATCH($A$1,'Curriculum 2024-2025'!$K:$K,0),0)&gt;0,3,0)))=3,INDEX('Curriculum 2024-2025'!$L:$L,_xlfn.IFNA(MATCH($A$1,'Curriculum 2024-2025'!$A:$A,0),_xlfn.IFNA(MATCH($A$1,'Curriculum 2024-2025'!$F:$F,0),MATCH($A$1,'Curriculum 2024-2025'!$K:$K,0)))+IF($E10="Core",2,15)+$A10),"")))</f>
        <v>Medical Certification &amp; Human Factors</v>
      </c>
      <c r="D10">
        <v>5</v>
      </c>
      <c r="E10" t="s">
        <v>236</v>
      </c>
    </row>
    <row r="11" spans="1:5" x14ac:dyDescent="0.25">
      <c r="A11">
        <v>10</v>
      </c>
      <c r="B11">
        <f>IF(IF(_xlfn.IFNA(MATCH($A$1,'Curriculum 2024-2025'!$A:$A,0),0)&gt;0,1,IF(_xlfn.IFNA(MATCH($A$1,'Curriculum 2024-2025'!$F:$F,0),0)&gt;0,2,IF(_xlfn.IFNA(MATCH($A$1,'Curriculum 2024-2025'!$K:$K,0),0)&gt;0,3,0)))=1,INDEX('Curriculum 2024-2025'!$A:$A,_xlfn.IFNA(MATCH($A$1,'Curriculum 2024-2025'!$A:$A,0),_xlfn.IFNA(MATCH($A$1,'Curriculum 2024-2025'!$F:$F,0),MATCH($A$1,'Curriculum 2024-2025'!$K:$K,0)))+IF($E11="Core",2,15)+$A11),IF(IF(_xlfn.IFNA(MATCH($A$1,'Curriculum 2024-2025'!$A:$A,0),0)&gt;0,1,IF(_xlfn.IFNA(MATCH($A$1,'Curriculum 2024-2025'!$F:$F,0),0)&gt;0,2,IF(_xlfn.IFNA(MATCH($A$1,'Curriculum 2024-2025'!$K:$K,0),0)&gt;0,3,0)))=2,INDEX('Curriculum 2024-2025'!$F:$F,_xlfn.IFNA(MATCH($A$1,'Curriculum 2024-2025'!$A:$A,0),_xlfn.IFNA(MATCH($A$1,'Curriculum 2024-2025'!$F:$F,0),MATCH($A$1,'Curriculum 2024-2025'!$K:$K,0)))+IF($E11="Core",2,15)+$A11),IF(IF(_xlfn.IFNA(MATCH($A$1,'Curriculum 2024-2025'!$A:$A,0),0)&gt;0,1,IF(_xlfn.IFNA(MATCH($A$1,'Curriculum 2024-2025'!$F:$F,0),0)&gt;0,2,IF(_xlfn.IFNA(MATCH($A$1,'Curriculum 2024-2025'!$K:$K,0),0)&gt;0,3,0)))=3,INDEX('Curriculum 2024-2025'!$K:$K,_xlfn.IFNA(MATCH($A$1,'Curriculum 2024-2025'!$A:$A,0),_xlfn.IFNA(MATCH($A$1,'Curriculum 2024-2025'!$F:$F,0),MATCH($A$1,'Curriculum 2024-2025'!$K:$K,0)))+IF($E11="Core",2,15)+$A11),"")))</f>
        <v>201400037</v>
      </c>
      <c r="C1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2024-2025'!$K:$K,0)))+IF($E11="Core",2,15)+$A11),IF(IF(_xlfn.IFNA(MATCH($A$1,'Curriculum 2024-2025'!$A:$A,0),0)&gt;0,1,IF(_xlfn.IFNA(MATCH($A$1,'Curriculum 2024-2025'!$F:$F,0),0)&gt;0,2,IF(_xlfn.IFNA(MATCH($A$1,'Curriculum 2023-2024'!$K:$K,0),0)&gt;0,3,0)))=2,INDEX('Curriculum 2024-2025'!$G:$G,_xlfn.IFNA(MATCH($A$1,'Curriculum 2024-2025'!$A:$A,0),_xlfn.IFNA(MATCH($A$1,'Curriculum 2024-2025'!$F:$F,0),MATCH($A$1,'Curriculum 2024-2025'!$K:$K,0)))+IF($E11="Core",2,15)+$A11),IF(IF(_xlfn.IFNA(MATCH($A$1,'Curriculum 2024-2025'!$A:$A,0),0)&gt;0,1,IF(_xlfn.IFNA(MATCH($A$1,'Curriculum 2024-2025'!$F:$F,0),0)&gt;0,2,IF(_xlfn.IFNA(MATCH($A$1,'Curriculum 2024-2025'!$K:$K,0),0)&gt;0,3,0)))=3,INDEX('Curriculum 2024-2025'!$L:$L,_xlfn.IFNA(MATCH($A$1,'Curriculum 2024-2025'!$A:$A,0),_xlfn.IFNA(MATCH($A$1,'Curriculum 2024-2025'!$F:$F,0),MATCH($A$1,'Curriculum 2024-2025'!$K:$K,0)))+IF($E11="Core",2,15)+$A11),"")))</f>
        <v>Linear Solid Mechanics</v>
      </c>
      <c r="D11">
        <v>5</v>
      </c>
      <c r="E11" t="s">
        <v>236</v>
      </c>
    </row>
    <row r="12" spans="1:5" x14ac:dyDescent="0.25">
      <c r="A12">
        <v>11</v>
      </c>
      <c r="B12">
        <f>IF(IF(_xlfn.IFNA(MATCH($A$1,'Curriculum 2024-2025'!$A:$A,0),0)&gt;0,1,IF(_xlfn.IFNA(MATCH($A$1,'Curriculum 2024-2025'!$F:$F,0),0)&gt;0,2,IF(_xlfn.IFNA(MATCH($A$1,'Curriculum 2024-2025'!$K:$K,0),0)&gt;0,3,0)))=1,INDEX('Curriculum 2024-2025'!$A:$A,_xlfn.IFNA(MATCH($A$1,'Curriculum 2024-2025'!$A:$A,0),_xlfn.IFNA(MATCH($A$1,'Curriculum 2024-2025'!$F:$F,0),MATCH($A$1,'Curriculum 2024-2025'!$K:$K,0)))+IF($E12="Core",2,15)+$A12),IF(IF(_xlfn.IFNA(MATCH($A$1,'Curriculum 2024-2025'!$A:$A,0),0)&gt;0,1,IF(_xlfn.IFNA(MATCH($A$1,'Curriculum 2024-2025'!$F:$F,0),0)&gt;0,2,IF(_xlfn.IFNA(MATCH($A$1,'Curriculum 2024-2025'!$K:$K,0),0)&gt;0,3,0)))=2,INDEX('Curriculum 2024-2025'!$F:$F,_xlfn.IFNA(MATCH($A$1,'Curriculum 2024-2025'!$A:$A,0),_xlfn.IFNA(MATCH($A$1,'Curriculum 2024-2025'!$F:$F,0),MATCH($A$1,'Curriculum 2024-2025'!$K:$K,0)))+IF($E12="Core",2,15)+$A12),IF(IF(_xlfn.IFNA(MATCH($A$1,'Curriculum 2024-2025'!$A:$A,0),0)&gt;0,1,IF(_xlfn.IFNA(MATCH($A$1,'Curriculum 2024-2025'!$F:$F,0),0)&gt;0,2,IF(_xlfn.IFNA(MATCH($A$1,'Curriculum 2024-2025'!$K:$K,0),0)&gt;0,3,0)))=3,INDEX('Curriculum 2024-2025'!$K:$K,_xlfn.IFNA(MATCH($A$1,'Curriculum 2024-2025'!$A:$A,0),_xlfn.IFNA(MATCH($A$1,'Curriculum 2024-2025'!$F:$F,0),MATCH($A$1,'Curriculum 2024-2025'!$K:$K,0)))+IF($E12="Core",2,15)+$A12),"")))</f>
        <v>202200100</v>
      </c>
      <c r="C1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2024-2025'!$K:$K,0)))+IF($E12="Core",2,15)+$A12),IF(IF(_xlfn.IFNA(MATCH($A$1,'Curriculum 2024-2025'!$A:$A,0),0)&gt;0,1,IF(_xlfn.IFNA(MATCH($A$1,'Curriculum 2024-2025'!$F:$F,0),0)&gt;0,2,IF(_xlfn.IFNA(MATCH($A$1,'Curriculum 2023-2024'!$K:$K,0),0)&gt;0,3,0)))=2,INDEX('Curriculum 2024-2025'!$G:$G,_xlfn.IFNA(MATCH($A$1,'Curriculum 2024-2025'!$A:$A,0),_xlfn.IFNA(MATCH($A$1,'Curriculum 2024-2025'!$F:$F,0),MATCH($A$1,'Curriculum 2024-2025'!$K:$K,0)))+IF($E12="Core",2,15)+$A12),IF(IF(_xlfn.IFNA(MATCH($A$1,'Curriculum 2024-2025'!$A:$A,0),0)&gt;0,1,IF(_xlfn.IFNA(MATCH($A$1,'Curriculum 2024-2025'!$F:$F,0),0)&gt;0,2,IF(_xlfn.IFNA(MATCH($A$1,'Curriculum 2024-2025'!$K:$K,0),0)&gt;0,3,0)))=3,INDEX('Curriculum 2024-2025'!$L:$L,_xlfn.IFNA(MATCH($A$1,'Curriculum 2024-2025'!$A:$A,0),_xlfn.IFNA(MATCH($A$1,'Curriculum 2024-2025'!$F:$F,0),MATCH($A$1,'Curriculum 2024-2025'!$K:$K,0)))+IF($E12="Core",2,15)+$A12),"")))</f>
        <v>Systems Engineering</v>
      </c>
      <c r="D12">
        <v>5</v>
      </c>
      <c r="E12" t="s">
        <v>236</v>
      </c>
    </row>
    <row r="13" spans="1:5" x14ac:dyDescent="0.25">
      <c r="A13">
        <v>12</v>
      </c>
      <c r="B13">
        <f>IF(IF(_xlfn.IFNA(MATCH($A$1,'Curriculum 2024-2025'!$A:$A,0),0)&gt;0,1,IF(_xlfn.IFNA(MATCH($A$1,'Curriculum 2024-2025'!$F:$F,0),0)&gt;0,2,IF(_xlfn.IFNA(MATCH($A$1,'Curriculum 2024-2025'!$K:$K,0),0)&gt;0,3,0)))=1,INDEX('Curriculum 2024-2025'!$A:$A,_xlfn.IFNA(MATCH($A$1,'Curriculum 2024-2025'!$A:$A,0),_xlfn.IFNA(MATCH($A$1,'Curriculum 2024-2025'!$F:$F,0),MATCH($A$1,'Curriculum 2024-2025'!$K:$K,0)))+IF($E13="Core",2,15)+$A13),IF(IF(_xlfn.IFNA(MATCH($A$1,'Curriculum 2024-2025'!$A:$A,0),0)&gt;0,1,IF(_xlfn.IFNA(MATCH($A$1,'Curriculum 2024-2025'!$F:$F,0),0)&gt;0,2,IF(_xlfn.IFNA(MATCH($A$1,'Curriculum 2024-2025'!$K:$K,0),0)&gt;0,3,0)))=2,INDEX('Curriculum 2024-2025'!$F:$F,_xlfn.IFNA(MATCH($A$1,'Curriculum 2024-2025'!$A:$A,0),_xlfn.IFNA(MATCH($A$1,'Curriculum 2024-2025'!$F:$F,0),MATCH($A$1,'Curriculum 2024-2025'!$K:$K,0)))+IF($E13="Core",2,15)+$A13),IF(IF(_xlfn.IFNA(MATCH($A$1,'Curriculum 2024-2025'!$A:$A,0),0)&gt;0,1,IF(_xlfn.IFNA(MATCH($A$1,'Curriculum 2024-2025'!$F:$F,0),0)&gt;0,2,IF(_xlfn.IFNA(MATCH($A$1,'Curriculum 2024-2025'!$K:$K,0),0)&gt;0,3,0)))=3,INDEX('Curriculum 2024-2025'!$K:$K,_xlfn.IFNA(MATCH($A$1,'Curriculum 2024-2025'!$A:$A,0),_xlfn.IFNA(MATCH($A$1,'Curriculum 2024-2025'!$F:$F,0),MATCH($A$1,'Curriculum 2024-2025'!$K:$K,0)))+IF($E13="Core",2,15)+$A13),"")))</f>
        <v>191141700</v>
      </c>
      <c r="C1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2024-2025'!$K:$K,0)))+IF($E13="Core",2,15)+$A13),IF(IF(_xlfn.IFNA(MATCH($A$1,'Curriculum 2024-2025'!$A:$A,0),0)&gt;0,1,IF(_xlfn.IFNA(MATCH($A$1,'Curriculum 2024-2025'!$F:$F,0),0)&gt;0,2,IF(_xlfn.IFNA(MATCH($A$1,'Curriculum 2023-2024'!$K:$K,0),0)&gt;0,3,0)))=2,INDEX('Curriculum 2024-2025'!$G:$G,_xlfn.IFNA(MATCH($A$1,'Curriculum 2024-2025'!$A:$A,0),_xlfn.IFNA(MATCH($A$1,'Curriculum 2024-2025'!$F:$F,0),MATCH($A$1,'Curriculum 2024-2025'!$K:$K,0)))+IF($E13="Core",2,15)+$A13),IF(IF(_xlfn.IFNA(MATCH($A$1,'Curriculum 2024-2025'!$A:$A,0),0)&gt;0,1,IF(_xlfn.IFNA(MATCH($A$1,'Curriculum 2024-2025'!$F:$F,0),0)&gt;0,2,IF(_xlfn.IFNA(MATCH($A$1,'Curriculum 2024-2025'!$K:$K,0),0)&gt;0,3,0)))=3,INDEX('Curriculum 2024-2025'!$L:$L,_xlfn.IFNA(MATCH($A$1,'Curriculum 2024-2025'!$A:$A,0),_xlfn.IFNA(MATCH($A$1,'Curriculum 2024-2025'!$F:$F,0),MATCH($A$1,'Curriculum 2024-2025'!$K:$K,0)))+IF($E13="Core",2,15)+$A13),"")))</f>
        <v>Transport Phenomena</v>
      </c>
      <c r="D13">
        <v>5</v>
      </c>
      <c r="E13" t="s">
        <v>236</v>
      </c>
    </row>
    <row r="14" spans="1:5" x14ac:dyDescent="0.25">
      <c r="A14">
        <v>1</v>
      </c>
      <c r="B14">
        <f>IF(IF(_xlfn.IFNA(MATCH($A$1,'Curriculum 2024-2025'!$A:$A,0),0)&gt;0,1,IF(_xlfn.IFNA(MATCH($A$1,'Curriculum 2024-2025'!$F:$F,0),0)&gt;0,2,IF(_xlfn.IFNA(MATCH($A$1,'Curriculum 2024-2025'!$K:$K,0),0)&gt;0,3,0)))=1,INDEX('Curriculum 2024-2025'!$A:$A,_xlfn.IFNA(MATCH($A$1,'Curriculum 2024-2025'!$A:$A,0),_xlfn.IFNA(MATCH($A$1,'Curriculum 2024-2025'!$F:$F,0),MATCH($A$1,'Curriculum 2024-2025'!$K:$K,0)))+IF($E14="Core",2,15)+$A14),IF(IF(_xlfn.IFNA(MATCH($A$1,'Curriculum 2024-2025'!$A:$A,0),0)&gt;0,1,IF(_xlfn.IFNA(MATCH($A$1,'Curriculum 2024-2025'!$F:$F,0),0)&gt;0,2,IF(_xlfn.IFNA(MATCH($A$1,'Curriculum 2024-2025'!$K:$K,0),0)&gt;0,3,0)))=2,INDEX('Curriculum 2024-2025'!$F:$F,_xlfn.IFNA(MATCH($A$1,'Curriculum 2024-2025'!$A:$A,0),_xlfn.IFNA(MATCH($A$1,'Curriculum 2024-2025'!$F:$F,0),MATCH($A$1,'Curriculum 2024-2025'!$K:$K,0)))+IF($E14="Core",2,15)+$A14),IF(IF(_xlfn.IFNA(MATCH($A$1,'Curriculum 2024-2025'!$A:$A,0),0)&gt;0,1,IF(_xlfn.IFNA(MATCH($A$1,'Curriculum 2024-2025'!$F:$F,0),0)&gt;0,2,IF(_xlfn.IFNA(MATCH($A$1,'Curriculum 2024-2025'!$K:$K,0),0)&gt;0,3,0)))=3,INDEX('Curriculum 2024-2025'!$K:$K,_xlfn.IFNA(MATCH($A$1,'Curriculum 2024-2025'!$A:$A,0),_xlfn.IFNA(MATCH($A$1,'Curriculum 2024-2025'!$F:$F,0),MATCH($A$1,'Curriculum 2024-2025'!$K:$K,0)))+IF($E14="Core",2,15)+$A14),"")))</f>
        <v>201400103</v>
      </c>
      <c r="C1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2024-2025'!$K:$K,0)))+IF($E14="Core",2,15)+$A14),IF(IF(_xlfn.IFNA(MATCH($A$1,'Curriculum 2024-2025'!$A:$A,0),0)&gt;0,1,IF(_xlfn.IFNA(MATCH($A$1,'Curriculum 2024-2025'!$F:$F,0),0)&gt;0,2,IF(_xlfn.IFNA(MATCH($A$1,'Curriculum 2023-2024'!$K:$K,0),0)&gt;0,3,0)))=2,INDEX('Curriculum 2024-2025'!$G:$G,_xlfn.IFNA(MATCH($A$1,'Curriculum 2024-2025'!$A:$A,0),_xlfn.IFNA(MATCH($A$1,'Curriculum 2024-2025'!$F:$F,0),MATCH($A$1,'Curriculum 2024-2025'!$K:$K,0)))+IF($E14="Core",2,15)+$A14),IF(IF(_xlfn.IFNA(MATCH($A$1,'Curriculum 2024-2025'!$A:$A,0),0)&gt;0,1,IF(_xlfn.IFNA(MATCH($A$1,'Curriculum 2024-2025'!$F:$F,0),0)&gt;0,2,IF(_xlfn.IFNA(MATCH($A$1,'Curriculum 2024-2025'!$K:$K,0),0)&gt;0,3,0)))=3,INDEX('Curriculum 2024-2025'!$L:$L,_xlfn.IFNA(MATCH($A$1,'Curriculum 2024-2025'!$A:$A,0),_xlfn.IFNA(MATCH($A$1,'Curriculum 2024-2025'!$F:$F,0),MATCH($A$1,'Curriculum 2024-2025'!$K:$K,0)))+IF($E14="Core",2,15)+$A14),"")))</f>
        <v>3D Printing</v>
      </c>
      <c r="D14">
        <v>5</v>
      </c>
      <c r="E14" t="s">
        <v>237</v>
      </c>
    </row>
    <row r="15" spans="1:5" x14ac:dyDescent="0.25">
      <c r="A15">
        <v>2</v>
      </c>
      <c r="B15">
        <f>IF(IF(_xlfn.IFNA(MATCH($A$1,'Curriculum 2024-2025'!$A:$A,0),0)&gt;0,1,IF(_xlfn.IFNA(MATCH($A$1,'Curriculum 2024-2025'!$F:$F,0),0)&gt;0,2,IF(_xlfn.IFNA(MATCH($A$1,'Curriculum 2024-2025'!$K:$K,0),0)&gt;0,3,0)))=1,INDEX('Curriculum 2024-2025'!$A:$A,_xlfn.IFNA(MATCH($A$1,'Curriculum 2024-2025'!$A:$A,0),_xlfn.IFNA(MATCH($A$1,'Curriculum 2024-2025'!$F:$F,0),MATCH($A$1,'Curriculum 2024-2025'!$K:$K,0)))+IF($E15="Core",2,15)+$A15),IF(IF(_xlfn.IFNA(MATCH($A$1,'Curriculum 2024-2025'!$A:$A,0),0)&gt;0,1,IF(_xlfn.IFNA(MATCH($A$1,'Curriculum 2024-2025'!$F:$F,0),0)&gt;0,2,IF(_xlfn.IFNA(MATCH($A$1,'Curriculum 2024-2025'!$K:$K,0),0)&gt;0,3,0)))=2,INDEX('Curriculum 2024-2025'!$F:$F,_xlfn.IFNA(MATCH($A$1,'Curriculum 2024-2025'!$A:$A,0),_xlfn.IFNA(MATCH($A$1,'Curriculum 2024-2025'!$F:$F,0),MATCH($A$1,'Curriculum 2024-2025'!$K:$K,0)))+IF($E15="Core",2,15)+$A15),IF(IF(_xlfn.IFNA(MATCH($A$1,'Curriculum 2024-2025'!$A:$A,0),0)&gt;0,1,IF(_xlfn.IFNA(MATCH($A$1,'Curriculum 2024-2025'!$F:$F,0),0)&gt;0,2,IF(_xlfn.IFNA(MATCH($A$1,'Curriculum 2024-2025'!$K:$K,0),0)&gt;0,3,0)))=3,INDEX('Curriculum 2024-2025'!$K:$K,_xlfn.IFNA(MATCH($A$1,'Curriculum 2024-2025'!$A:$A,0),_xlfn.IFNA(MATCH($A$1,'Curriculum 2024-2025'!$F:$F,0),MATCH($A$1,'Curriculum 2024-2025'!$K:$K,0)))+IF($E15="Core",2,15)+$A15),"")))</f>
        <v>202100080</v>
      </c>
      <c r="C1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2024-2025'!$K:$K,0)))+IF($E15="Core",2,15)+$A15),IF(IF(_xlfn.IFNA(MATCH($A$1,'Curriculum 2024-2025'!$A:$A,0),0)&gt;0,1,IF(_xlfn.IFNA(MATCH($A$1,'Curriculum 2024-2025'!$F:$F,0),0)&gt;0,2,IF(_xlfn.IFNA(MATCH($A$1,'Curriculum 2023-2024'!$K:$K,0),0)&gt;0,3,0)))=2,INDEX('Curriculum 2024-2025'!$G:$G,_xlfn.IFNA(MATCH($A$1,'Curriculum 2024-2025'!$A:$A,0),_xlfn.IFNA(MATCH($A$1,'Curriculum 2024-2025'!$F:$F,0),MATCH($A$1,'Curriculum 2024-2025'!$K:$K,0)))+IF($E15="Core",2,15)+$A15),IF(IF(_xlfn.IFNA(MATCH($A$1,'Curriculum 2024-2025'!$A:$A,0),0)&gt;0,1,IF(_xlfn.IFNA(MATCH($A$1,'Curriculum 2024-2025'!$F:$F,0),0)&gt;0,2,IF(_xlfn.IFNA(MATCH($A$1,'Curriculum 2024-2025'!$K:$K,0),0)&gt;0,3,0)))=3,INDEX('Curriculum 2024-2025'!$L:$L,_xlfn.IFNA(MATCH($A$1,'Curriculum 2024-2025'!$A:$A,0),_xlfn.IFNA(MATCH($A$1,'Curriculum 2024-2025'!$F:$F,0),MATCH($A$1,'Curriculum 2024-2025'!$K:$K,0)))+IF($E15="Core",2,15)+$A15),"")))</f>
        <v>3D Bioprinting</v>
      </c>
      <c r="D15">
        <v>5</v>
      </c>
      <c r="E15" t="s">
        <v>237</v>
      </c>
    </row>
    <row r="16" spans="1:5" x14ac:dyDescent="0.25">
      <c r="A16">
        <v>3</v>
      </c>
      <c r="B16">
        <f>IF(IF(_xlfn.IFNA(MATCH($A$1,'Curriculum 2024-2025'!$A:$A,0),0)&gt;0,1,IF(_xlfn.IFNA(MATCH($A$1,'Curriculum 2024-2025'!$F:$F,0),0)&gt;0,2,IF(_xlfn.IFNA(MATCH($A$1,'Curriculum 2024-2025'!$K:$K,0),0)&gt;0,3,0)))=1,INDEX('Curriculum 2024-2025'!$A:$A,_xlfn.IFNA(MATCH($A$1,'Curriculum 2024-2025'!$A:$A,0),_xlfn.IFNA(MATCH($A$1,'Curriculum 2024-2025'!$F:$F,0),MATCH($A$1,'Curriculum 2024-2025'!$K:$K,0)))+IF($E16="Core",2,15)+$A16),IF(IF(_xlfn.IFNA(MATCH($A$1,'Curriculum 2024-2025'!$A:$A,0),0)&gt;0,1,IF(_xlfn.IFNA(MATCH($A$1,'Curriculum 2024-2025'!$F:$F,0),0)&gt;0,2,IF(_xlfn.IFNA(MATCH($A$1,'Curriculum 2024-2025'!$K:$K,0),0)&gt;0,3,0)))=2,INDEX('Curriculum 2024-2025'!$F:$F,_xlfn.IFNA(MATCH($A$1,'Curriculum 2024-2025'!$A:$A,0),_xlfn.IFNA(MATCH($A$1,'Curriculum 2024-2025'!$F:$F,0),MATCH($A$1,'Curriculum 2024-2025'!$K:$K,0)))+IF($E16="Core",2,15)+$A16),IF(IF(_xlfn.IFNA(MATCH($A$1,'Curriculum 2024-2025'!$A:$A,0),0)&gt;0,1,IF(_xlfn.IFNA(MATCH($A$1,'Curriculum 2024-2025'!$F:$F,0),0)&gt;0,2,IF(_xlfn.IFNA(MATCH($A$1,'Curriculum 2024-2025'!$K:$K,0),0)&gt;0,3,0)))=3,INDEX('Curriculum 2024-2025'!$K:$K,_xlfn.IFNA(MATCH($A$1,'Curriculum 2024-2025'!$A:$A,0),_xlfn.IFNA(MATCH($A$1,'Curriculum 2024-2025'!$F:$F,0),MATCH($A$1,'Curriculum 2024-2025'!$K:$K,0)))+IF($E16="Core",2,15)+$A16),"")))</f>
        <v>201500024</v>
      </c>
      <c r="C1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2024-2025'!$K:$K,0)))+IF($E16="Core",2,15)+$A16),IF(IF(_xlfn.IFNA(MATCH($A$1,'Curriculum 2024-2025'!$A:$A,0),0)&gt;0,1,IF(_xlfn.IFNA(MATCH($A$1,'Curriculum 2024-2025'!$F:$F,0),0)&gt;0,2,IF(_xlfn.IFNA(MATCH($A$1,'Curriculum 2023-2024'!$K:$K,0),0)&gt;0,3,0)))=2,INDEX('Curriculum 2024-2025'!$G:$G,_xlfn.IFNA(MATCH($A$1,'Curriculum 2024-2025'!$A:$A,0),_xlfn.IFNA(MATCH($A$1,'Curriculum 2024-2025'!$F:$F,0),MATCH($A$1,'Curriculum 2024-2025'!$K:$K,0)))+IF($E16="Core",2,15)+$A16),IF(IF(_xlfn.IFNA(MATCH($A$1,'Curriculum 2024-2025'!$A:$A,0),0)&gt;0,1,IF(_xlfn.IFNA(MATCH($A$1,'Curriculum 2024-2025'!$F:$F,0),0)&gt;0,2,IF(_xlfn.IFNA(MATCH($A$1,'Curriculum 2024-2025'!$K:$K,0),0)&gt;0,3,0)))=3,INDEX('Curriculum 2024-2025'!$L:$L,_xlfn.IFNA(MATCH($A$1,'Curriculum 2024-2025'!$A:$A,0),_xlfn.IFNA(MATCH($A$1,'Curriculum 2024-2025'!$F:$F,0),MATCH($A$1,'Curriculum 2024-2025'!$K:$K,0)))+IF($E16="Core",2,15)+$A16),"")))</f>
        <v>Advanced Thermodynamics</v>
      </c>
      <c r="D16">
        <v>5</v>
      </c>
      <c r="E16" t="s">
        <v>237</v>
      </c>
    </row>
    <row r="17" spans="1:5" x14ac:dyDescent="0.25">
      <c r="A17">
        <v>4</v>
      </c>
      <c r="B17">
        <f>IF(IF(_xlfn.IFNA(MATCH($A$1,'Curriculum 2024-2025'!$A:$A,0),0)&gt;0,1,IF(_xlfn.IFNA(MATCH($A$1,'Curriculum 2024-2025'!$F:$F,0),0)&gt;0,2,IF(_xlfn.IFNA(MATCH($A$1,'Curriculum 2024-2025'!$K:$K,0),0)&gt;0,3,0)))=1,INDEX('Curriculum 2024-2025'!$A:$A,_xlfn.IFNA(MATCH($A$1,'Curriculum 2024-2025'!$A:$A,0),_xlfn.IFNA(MATCH($A$1,'Curriculum 2024-2025'!$F:$F,0),MATCH($A$1,'Curriculum 2024-2025'!$K:$K,0)))+IF($E17="Core",2,15)+$A17),IF(IF(_xlfn.IFNA(MATCH($A$1,'Curriculum 2024-2025'!$A:$A,0),0)&gt;0,1,IF(_xlfn.IFNA(MATCH($A$1,'Curriculum 2024-2025'!$F:$F,0),0)&gt;0,2,IF(_xlfn.IFNA(MATCH($A$1,'Curriculum 2024-2025'!$K:$K,0),0)&gt;0,3,0)))=2,INDEX('Curriculum 2024-2025'!$F:$F,_xlfn.IFNA(MATCH($A$1,'Curriculum 2024-2025'!$A:$A,0),_xlfn.IFNA(MATCH($A$1,'Curriculum 2024-2025'!$F:$F,0),MATCH($A$1,'Curriculum 2024-2025'!$K:$K,0)))+IF($E17="Core",2,15)+$A17),IF(IF(_xlfn.IFNA(MATCH($A$1,'Curriculum 2024-2025'!$A:$A,0),0)&gt;0,1,IF(_xlfn.IFNA(MATCH($A$1,'Curriculum 2024-2025'!$F:$F,0),0)&gt;0,2,IF(_xlfn.IFNA(MATCH($A$1,'Curriculum 2024-2025'!$K:$K,0),0)&gt;0,3,0)))=3,INDEX('Curriculum 2024-2025'!$K:$K,_xlfn.IFNA(MATCH($A$1,'Curriculum 2024-2025'!$A:$A,0),_xlfn.IFNA(MATCH($A$1,'Curriculum 2024-2025'!$F:$F,0),MATCH($A$1,'Curriculum 2024-2025'!$K:$K,0)))+IF($E17="Core",2,15)+$A17),"")))</f>
        <v>201900091</v>
      </c>
      <c r="C1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2024-2025'!$K:$K,0)))+IF($E17="Core",2,15)+$A17),IF(IF(_xlfn.IFNA(MATCH($A$1,'Curriculum 2024-2025'!$A:$A,0),0)&gt;0,1,IF(_xlfn.IFNA(MATCH($A$1,'Curriculum 2024-2025'!$F:$F,0),0)&gt;0,2,IF(_xlfn.IFNA(MATCH($A$1,'Curriculum 2023-2024'!$K:$K,0),0)&gt;0,3,0)))=2,INDEX('Curriculum 2024-2025'!$G:$G,_xlfn.IFNA(MATCH($A$1,'Curriculum 2024-2025'!$A:$A,0),_xlfn.IFNA(MATCH($A$1,'Curriculum 2024-2025'!$F:$F,0),MATCH($A$1,'Curriculum 2024-2025'!$K:$K,0)))+IF($E17="Core",2,15)+$A17),IF(IF(_xlfn.IFNA(MATCH($A$1,'Curriculum 2024-2025'!$A:$A,0),0)&gt;0,1,IF(_xlfn.IFNA(MATCH($A$1,'Curriculum 2024-2025'!$F:$F,0),0)&gt;0,2,IF(_xlfn.IFNA(MATCH($A$1,'Curriculum 2024-2025'!$K:$K,0),0)&gt;0,3,0)))=3,INDEX('Curriculum 2024-2025'!$L:$L,_xlfn.IFNA(MATCH($A$1,'Curriculum 2024-2025'!$A:$A,0),_xlfn.IFNA(MATCH($A$1,'Curriculum 2024-2025'!$F:$F,0),MATCH($A$1,'Curriculum 2024-2025'!$K:$K,0)))+IF($E17="Core",2,15)+$A17),"")))</f>
        <v>Advanced Topics in Finite Element Methods</v>
      </c>
      <c r="D17">
        <v>5</v>
      </c>
      <c r="E17" t="s">
        <v>237</v>
      </c>
    </row>
    <row r="18" spans="1:5" x14ac:dyDescent="0.25">
      <c r="A18">
        <v>5</v>
      </c>
      <c r="B18">
        <f>IF(IF(_xlfn.IFNA(MATCH($A$1,'Curriculum 2024-2025'!$A:$A,0),0)&gt;0,1,IF(_xlfn.IFNA(MATCH($A$1,'Curriculum 2024-2025'!$F:$F,0),0)&gt;0,2,IF(_xlfn.IFNA(MATCH($A$1,'Curriculum 2024-2025'!$K:$K,0),0)&gt;0,3,0)))=1,INDEX('Curriculum 2024-2025'!$A:$A,_xlfn.IFNA(MATCH($A$1,'Curriculum 2024-2025'!$A:$A,0),_xlfn.IFNA(MATCH($A$1,'Curriculum 2024-2025'!$F:$F,0),MATCH($A$1,'Curriculum 2024-2025'!$K:$K,0)))+IF($E18="Core",2,15)+$A18),IF(IF(_xlfn.IFNA(MATCH($A$1,'Curriculum 2024-2025'!$A:$A,0),0)&gt;0,1,IF(_xlfn.IFNA(MATCH($A$1,'Curriculum 2024-2025'!$F:$F,0),0)&gt;0,2,IF(_xlfn.IFNA(MATCH($A$1,'Curriculum 2024-2025'!$K:$K,0),0)&gt;0,3,0)))=2,INDEX('Curriculum 2024-2025'!$F:$F,_xlfn.IFNA(MATCH($A$1,'Curriculum 2024-2025'!$A:$A,0),_xlfn.IFNA(MATCH($A$1,'Curriculum 2024-2025'!$F:$F,0),MATCH($A$1,'Curriculum 2024-2025'!$K:$K,0)))+IF($E18="Core",2,15)+$A18),IF(IF(_xlfn.IFNA(MATCH($A$1,'Curriculum 2024-2025'!$A:$A,0),0)&gt;0,1,IF(_xlfn.IFNA(MATCH($A$1,'Curriculum 2024-2025'!$F:$F,0),0)&gt;0,2,IF(_xlfn.IFNA(MATCH($A$1,'Curriculum 2024-2025'!$K:$K,0),0)&gt;0,3,0)))=3,INDEX('Curriculum 2024-2025'!$K:$K,_xlfn.IFNA(MATCH($A$1,'Curriculum 2024-2025'!$A:$A,0),_xlfn.IFNA(MATCH($A$1,'Curriculum 2024-2025'!$F:$F,0),MATCH($A$1,'Curriculum 2024-2025'!$K:$K,0)))+IF($E18="Core",2,15)+$A18),"")))</f>
        <v>202001436</v>
      </c>
      <c r="C1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2024-2025'!$K:$K,0)))+IF($E18="Core",2,15)+$A18),IF(IF(_xlfn.IFNA(MATCH($A$1,'Curriculum 2024-2025'!$A:$A,0),0)&gt;0,1,IF(_xlfn.IFNA(MATCH($A$1,'Curriculum 2024-2025'!$F:$F,0),0)&gt;0,2,IF(_xlfn.IFNA(MATCH($A$1,'Curriculum 2023-2024'!$K:$K,0),0)&gt;0,3,0)))=2,INDEX('Curriculum 2024-2025'!$G:$G,_xlfn.IFNA(MATCH($A$1,'Curriculum 2024-2025'!$A:$A,0),_xlfn.IFNA(MATCH($A$1,'Curriculum 2024-2025'!$F:$F,0),MATCH($A$1,'Curriculum 2024-2025'!$K:$K,0)))+IF($E18="Core",2,15)+$A18),IF(IF(_xlfn.IFNA(MATCH($A$1,'Curriculum 2024-2025'!$A:$A,0),0)&gt;0,1,IF(_xlfn.IFNA(MATCH($A$1,'Curriculum 2024-2025'!$F:$F,0),0)&gt;0,2,IF(_xlfn.IFNA(MATCH($A$1,'Curriculum 2024-2025'!$K:$K,0),0)&gt;0,3,0)))=3,INDEX('Curriculum 2024-2025'!$L:$L,_xlfn.IFNA(MATCH($A$1,'Curriculum 2024-2025'!$A:$A,0),_xlfn.IFNA(MATCH($A$1,'Curriculum 2024-2025'!$F:$F,0),MATCH($A$1,'Curriculum 2024-2025'!$K:$K,0)))+IF($E18="Core",2,15)+$A18),"")))</f>
        <v>Biofluid Dynamics</v>
      </c>
      <c r="D18">
        <v>5</v>
      </c>
      <c r="E18" t="s">
        <v>237</v>
      </c>
    </row>
    <row r="19" spans="1:5" x14ac:dyDescent="0.25">
      <c r="A19">
        <v>6</v>
      </c>
      <c r="B19">
        <f>IF(IF(_xlfn.IFNA(MATCH($A$1,'Curriculum 2024-2025'!$A:$A,0),0)&gt;0,1,IF(_xlfn.IFNA(MATCH($A$1,'Curriculum 2024-2025'!$F:$F,0),0)&gt;0,2,IF(_xlfn.IFNA(MATCH($A$1,'Curriculum 2024-2025'!$K:$K,0),0)&gt;0,3,0)))=1,INDEX('Curriculum 2024-2025'!$A:$A,_xlfn.IFNA(MATCH($A$1,'Curriculum 2024-2025'!$A:$A,0),_xlfn.IFNA(MATCH($A$1,'Curriculum 2024-2025'!$F:$F,0),MATCH($A$1,'Curriculum 2024-2025'!$K:$K,0)))+IF($E19="Core",2,15)+$A19),IF(IF(_xlfn.IFNA(MATCH($A$1,'Curriculum 2024-2025'!$A:$A,0),0)&gt;0,1,IF(_xlfn.IFNA(MATCH($A$1,'Curriculum 2024-2025'!$F:$F,0),0)&gt;0,2,IF(_xlfn.IFNA(MATCH($A$1,'Curriculum 2024-2025'!$K:$K,0),0)&gt;0,3,0)))=2,INDEX('Curriculum 2024-2025'!$F:$F,_xlfn.IFNA(MATCH($A$1,'Curriculum 2024-2025'!$A:$A,0),_xlfn.IFNA(MATCH($A$1,'Curriculum 2024-2025'!$F:$F,0),MATCH($A$1,'Curriculum 2024-2025'!$K:$K,0)))+IF($E19="Core",2,15)+$A19),IF(IF(_xlfn.IFNA(MATCH($A$1,'Curriculum 2024-2025'!$A:$A,0),0)&gt;0,1,IF(_xlfn.IFNA(MATCH($A$1,'Curriculum 2024-2025'!$F:$F,0),0)&gt;0,2,IF(_xlfn.IFNA(MATCH($A$1,'Curriculum 2024-2025'!$K:$K,0),0)&gt;0,3,0)))=3,INDEX('Curriculum 2024-2025'!$K:$K,_xlfn.IFNA(MATCH($A$1,'Curriculum 2024-2025'!$A:$A,0),_xlfn.IFNA(MATCH($A$1,'Curriculum 2024-2025'!$F:$F,0),MATCH($A$1,'Curriculum 2024-2025'!$K:$K,0)))+IF($E19="Core",2,15)+$A19),"")))</f>
        <v>201800156</v>
      </c>
      <c r="C1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2024-2025'!$K:$K,0)))+IF($E19="Core",2,15)+$A19),IF(IF(_xlfn.IFNA(MATCH($A$1,'Curriculum 2024-2025'!$A:$A,0),0)&gt;0,1,IF(_xlfn.IFNA(MATCH($A$1,'Curriculum 2024-2025'!$F:$F,0),0)&gt;0,2,IF(_xlfn.IFNA(MATCH($A$1,'Curriculum 2023-2024'!$K:$K,0),0)&gt;0,3,0)))=2,INDEX('Curriculum 2024-2025'!$G:$G,_xlfn.IFNA(MATCH($A$1,'Curriculum 2024-2025'!$A:$A,0),_xlfn.IFNA(MATCH($A$1,'Curriculum 2024-2025'!$F:$F,0),MATCH($A$1,'Curriculum 2024-2025'!$K:$K,0)))+IF($E19="Core",2,15)+$A19),IF(IF(_xlfn.IFNA(MATCH($A$1,'Curriculum 2024-2025'!$A:$A,0),0)&gt;0,1,IF(_xlfn.IFNA(MATCH($A$1,'Curriculum 2024-2025'!$F:$F,0),0)&gt;0,2,IF(_xlfn.IFNA(MATCH($A$1,'Curriculum 2024-2025'!$K:$K,0),0)&gt;0,3,0)))=3,INDEX('Curriculum 2024-2025'!$L:$L,_xlfn.IFNA(MATCH($A$1,'Curriculum 2024-2025'!$A:$A,0),_xlfn.IFNA(MATCH($A$1,'Curriculum 2024-2025'!$F:$F,0),MATCH($A$1,'Curriculum 2024-2025'!$K:$K,0)))+IF($E19="Core",2,15)+$A19),"")))</f>
        <v>Biomechanics of Human Movement</v>
      </c>
      <c r="D19">
        <v>5</v>
      </c>
      <c r="E19" t="s">
        <v>237</v>
      </c>
    </row>
    <row r="20" spans="1:5" x14ac:dyDescent="0.25">
      <c r="A20">
        <v>7</v>
      </c>
      <c r="B20">
        <f>IF(IF(_xlfn.IFNA(MATCH($A$1,'Curriculum 2024-2025'!$A:$A,0),0)&gt;0,1,IF(_xlfn.IFNA(MATCH($A$1,'Curriculum 2024-2025'!$F:$F,0),0)&gt;0,2,IF(_xlfn.IFNA(MATCH($A$1,'Curriculum 2024-2025'!$K:$K,0),0)&gt;0,3,0)))=1,INDEX('Curriculum 2024-2025'!$A:$A,_xlfn.IFNA(MATCH($A$1,'Curriculum 2024-2025'!$A:$A,0),_xlfn.IFNA(MATCH($A$1,'Curriculum 2024-2025'!$F:$F,0),MATCH($A$1,'Curriculum 2024-2025'!$K:$K,0)))+IF($E20="Core",2,15)+$A20),IF(IF(_xlfn.IFNA(MATCH($A$1,'Curriculum 2024-2025'!$A:$A,0),0)&gt;0,1,IF(_xlfn.IFNA(MATCH($A$1,'Curriculum 2024-2025'!$F:$F,0),0)&gt;0,2,IF(_xlfn.IFNA(MATCH($A$1,'Curriculum 2024-2025'!$K:$K,0),0)&gt;0,3,0)))=2,INDEX('Curriculum 2024-2025'!$F:$F,_xlfn.IFNA(MATCH($A$1,'Curriculum 2024-2025'!$A:$A,0),_xlfn.IFNA(MATCH($A$1,'Curriculum 2024-2025'!$F:$F,0),MATCH($A$1,'Curriculum 2024-2025'!$K:$K,0)))+IF($E20="Core",2,15)+$A20),IF(IF(_xlfn.IFNA(MATCH($A$1,'Curriculum 2024-2025'!$A:$A,0),0)&gt;0,1,IF(_xlfn.IFNA(MATCH($A$1,'Curriculum 2024-2025'!$F:$F,0),0)&gt;0,2,IF(_xlfn.IFNA(MATCH($A$1,'Curriculum 2024-2025'!$K:$K,0),0)&gt;0,3,0)))=3,INDEX('Curriculum 2024-2025'!$K:$K,_xlfn.IFNA(MATCH($A$1,'Curriculum 2024-2025'!$A:$A,0),_xlfn.IFNA(MATCH($A$1,'Curriculum 2024-2025'!$F:$F,0),MATCH($A$1,'Curriculum 2024-2025'!$K:$K,0)))+IF($E20="Core",2,15)+$A20),"")))</f>
        <v>201200133</v>
      </c>
      <c r="C2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2024-2025'!$K:$K,0)))+IF($E20="Core",2,15)+$A20),IF(IF(_xlfn.IFNA(MATCH($A$1,'Curriculum 2024-2025'!$A:$A,0),0)&gt;0,1,IF(_xlfn.IFNA(MATCH($A$1,'Curriculum 2024-2025'!$F:$F,0),0)&gt;0,2,IF(_xlfn.IFNA(MATCH($A$1,'Curriculum 2023-2024'!$K:$K,0),0)&gt;0,3,0)))=2,INDEX('Curriculum 2024-2025'!$G:$G,_xlfn.IFNA(MATCH($A$1,'Curriculum 2024-2025'!$A:$A,0),_xlfn.IFNA(MATCH($A$1,'Curriculum 2024-2025'!$F:$F,0),MATCH($A$1,'Curriculum 2024-2025'!$K:$K,0)))+IF($E20="Core",2,15)+$A20),IF(IF(_xlfn.IFNA(MATCH($A$1,'Curriculum 2024-2025'!$A:$A,0),0)&gt;0,1,IF(_xlfn.IFNA(MATCH($A$1,'Curriculum 2024-2025'!$F:$F,0),0)&gt;0,2,IF(_xlfn.IFNA(MATCH($A$1,'Curriculum 2024-2025'!$K:$K,0),0)&gt;0,3,0)))=3,INDEX('Curriculum 2024-2025'!$L:$L,_xlfn.IFNA(MATCH($A$1,'Curriculum 2024-2025'!$A:$A,0),_xlfn.IFNA(MATCH($A$1,'Curriculum 2024-2025'!$F:$F,0),MATCH($A$1,'Curriculum 2024-2025'!$K:$K,0)))+IF($E20="Core",2,15)+$A20),"")))</f>
        <v>Biomechatronics</v>
      </c>
      <c r="D20">
        <v>5</v>
      </c>
      <c r="E20" t="s">
        <v>237</v>
      </c>
    </row>
    <row r="21" spans="1:5" x14ac:dyDescent="0.25">
      <c r="A21">
        <v>8</v>
      </c>
      <c r="B21">
        <f>IF(IF(_xlfn.IFNA(MATCH($A$1,'Curriculum 2024-2025'!$A:$A,0),0)&gt;0,1,IF(_xlfn.IFNA(MATCH($A$1,'Curriculum 2024-2025'!$F:$F,0),0)&gt;0,2,IF(_xlfn.IFNA(MATCH($A$1,'Curriculum 2024-2025'!$K:$K,0),0)&gt;0,3,0)))=1,INDEX('Curriculum 2024-2025'!$A:$A,_xlfn.IFNA(MATCH($A$1,'Curriculum 2024-2025'!$A:$A,0),_xlfn.IFNA(MATCH($A$1,'Curriculum 2024-2025'!$F:$F,0),MATCH($A$1,'Curriculum 2024-2025'!$K:$K,0)))+IF($E21="Core",2,15)+$A21),IF(IF(_xlfn.IFNA(MATCH($A$1,'Curriculum 2024-2025'!$A:$A,0),0)&gt;0,1,IF(_xlfn.IFNA(MATCH($A$1,'Curriculum 2024-2025'!$F:$F,0),0)&gt;0,2,IF(_xlfn.IFNA(MATCH($A$1,'Curriculum 2024-2025'!$K:$K,0),0)&gt;0,3,0)))=2,INDEX('Curriculum 2024-2025'!$F:$F,_xlfn.IFNA(MATCH($A$1,'Curriculum 2024-2025'!$A:$A,0),_xlfn.IFNA(MATCH($A$1,'Curriculum 2024-2025'!$F:$F,0),MATCH($A$1,'Curriculum 2024-2025'!$K:$K,0)))+IF($E21="Core",2,15)+$A21),IF(IF(_xlfn.IFNA(MATCH($A$1,'Curriculum 2024-2025'!$A:$A,0),0)&gt;0,1,IF(_xlfn.IFNA(MATCH($A$1,'Curriculum 2024-2025'!$F:$F,0),0)&gt;0,2,IF(_xlfn.IFNA(MATCH($A$1,'Curriculum 2024-2025'!$K:$K,0),0)&gt;0,3,0)))=3,INDEX('Curriculum 2024-2025'!$K:$K,_xlfn.IFNA(MATCH($A$1,'Curriculum 2024-2025'!$A:$A,0),_xlfn.IFNA(MATCH($A$1,'Curriculum 2024-2025'!$F:$F,0),MATCH($A$1,'Curriculum 2024-2025'!$K:$K,0)))+IF($E21="Core",2,15)+$A21),"")))</f>
        <v>191154740</v>
      </c>
      <c r="C2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2024-2025'!$K:$K,0)))+IF($E21="Core",2,15)+$A21),IF(IF(_xlfn.IFNA(MATCH($A$1,'Curriculum 2024-2025'!$A:$A,0),0)&gt;0,1,IF(_xlfn.IFNA(MATCH($A$1,'Curriculum 2024-2025'!$F:$F,0),0)&gt;0,2,IF(_xlfn.IFNA(MATCH($A$1,'Curriculum 2023-2024'!$K:$K,0),0)&gt;0,3,0)))=2,INDEX('Curriculum 2024-2025'!$G:$G,_xlfn.IFNA(MATCH($A$1,'Curriculum 2024-2025'!$A:$A,0),_xlfn.IFNA(MATCH($A$1,'Curriculum 2024-2025'!$F:$F,0),MATCH($A$1,'Curriculum 2024-2025'!$K:$K,0)))+IF($E21="Core",2,15)+$A21),IF(IF(_xlfn.IFNA(MATCH($A$1,'Curriculum 2024-2025'!$A:$A,0),0)&gt;0,1,IF(_xlfn.IFNA(MATCH($A$1,'Curriculum 2024-2025'!$F:$F,0),0)&gt;0,2,IF(_xlfn.IFNA(MATCH($A$1,'Curriculum 2024-2025'!$K:$K,0),0)&gt;0,3,0)))=3,INDEX('Curriculum 2024-2025'!$L:$L,_xlfn.IFNA(MATCH($A$1,'Curriculum 2024-2025'!$A:$A,0),_xlfn.IFNA(MATCH($A$1,'Curriculum 2024-2025'!$F:$F,0),MATCH($A$1,'Curriculum 2024-2025'!$K:$K,0)))+IF($E21="Core",2,15)+$A21),"")))</f>
        <v>Biophysical Fluid Dynamics</v>
      </c>
      <c r="D21">
        <v>5</v>
      </c>
      <c r="E21" t="s">
        <v>237</v>
      </c>
    </row>
    <row r="22" spans="1:5" x14ac:dyDescent="0.25">
      <c r="A22">
        <v>9</v>
      </c>
      <c r="B22">
        <f>IF(IF(_xlfn.IFNA(MATCH($A$1,'Curriculum 2024-2025'!$A:$A,0),0)&gt;0,1,IF(_xlfn.IFNA(MATCH($A$1,'Curriculum 2024-2025'!$F:$F,0),0)&gt;0,2,IF(_xlfn.IFNA(MATCH($A$1,'Curriculum 2024-2025'!$K:$K,0),0)&gt;0,3,0)))=1,INDEX('Curriculum 2024-2025'!$A:$A,_xlfn.IFNA(MATCH($A$1,'Curriculum 2024-2025'!$A:$A,0),_xlfn.IFNA(MATCH($A$1,'Curriculum 2024-2025'!$F:$F,0),MATCH($A$1,'Curriculum 2024-2025'!$K:$K,0)))+IF($E22="Core",2,15)+$A22),IF(IF(_xlfn.IFNA(MATCH($A$1,'Curriculum 2024-2025'!$A:$A,0),0)&gt;0,1,IF(_xlfn.IFNA(MATCH($A$1,'Curriculum 2024-2025'!$F:$F,0),0)&gt;0,2,IF(_xlfn.IFNA(MATCH($A$1,'Curriculum 2024-2025'!$K:$K,0),0)&gt;0,3,0)))=2,INDEX('Curriculum 2024-2025'!$F:$F,_xlfn.IFNA(MATCH($A$1,'Curriculum 2024-2025'!$A:$A,0),_xlfn.IFNA(MATCH($A$1,'Curriculum 2024-2025'!$F:$F,0),MATCH($A$1,'Curriculum 2024-2025'!$K:$K,0)))+IF($E22="Core",2,15)+$A22),IF(IF(_xlfn.IFNA(MATCH($A$1,'Curriculum 2024-2025'!$A:$A,0),0)&gt;0,1,IF(_xlfn.IFNA(MATCH($A$1,'Curriculum 2024-2025'!$F:$F,0),0)&gt;0,2,IF(_xlfn.IFNA(MATCH($A$1,'Curriculum 2024-2025'!$K:$K,0),0)&gt;0,3,0)))=3,INDEX('Curriculum 2024-2025'!$K:$K,_xlfn.IFNA(MATCH($A$1,'Curriculum 2024-2025'!$A:$A,0),_xlfn.IFNA(MATCH($A$1,'Curriculum 2024-2025'!$F:$F,0),MATCH($A$1,'Curriculum 2024-2025'!$K:$K,0)))+IF($E22="Core",2,15)+$A22),"")))</f>
        <v>191154731</v>
      </c>
      <c r="C2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2024-2025'!$K:$K,0)))+IF($E22="Core",2,15)+$A22),IF(IF(_xlfn.IFNA(MATCH($A$1,'Curriculum 2024-2025'!$A:$A,0),0)&gt;0,1,IF(_xlfn.IFNA(MATCH($A$1,'Curriculum 2024-2025'!$F:$F,0),0)&gt;0,2,IF(_xlfn.IFNA(MATCH($A$1,'Curriculum 2023-2024'!$K:$K,0),0)&gt;0,3,0)))=2,INDEX('Curriculum 2024-2025'!$G:$G,_xlfn.IFNA(MATCH($A$1,'Curriculum 2024-2025'!$A:$A,0),_xlfn.IFNA(MATCH($A$1,'Curriculum 2024-2025'!$F:$F,0),MATCH($A$1,'Curriculum 2024-2025'!$K:$K,0)))+IF($E22="Core",2,15)+$A22),IF(IF(_xlfn.IFNA(MATCH($A$1,'Curriculum 2024-2025'!$A:$A,0),0)&gt;0,1,IF(_xlfn.IFNA(MATCH($A$1,'Curriculum 2024-2025'!$F:$F,0),0)&gt;0,2,IF(_xlfn.IFNA(MATCH($A$1,'Curriculum 2024-2025'!$K:$K,0),0)&gt;0,3,0)))=3,INDEX('Curriculum 2024-2025'!$L:$L,_xlfn.IFNA(MATCH($A$1,'Curriculum 2024-2025'!$A:$A,0),_xlfn.IFNA(MATCH($A$1,'Curriculum 2024-2025'!$F:$F,0),MATCH($A$1,'Curriculum 2024-2025'!$K:$K,0)))+IF($E22="Core",2,15)+$A22),"")))</f>
        <v>Computational Fluid Dynamics</v>
      </c>
      <c r="D22">
        <v>5</v>
      </c>
      <c r="E22" t="s">
        <v>237</v>
      </c>
    </row>
    <row r="23" spans="1:5" x14ac:dyDescent="0.25">
      <c r="A23">
        <v>10</v>
      </c>
      <c r="B23">
        <f>IF(IF(_xlfn.IFNA(MATCH($A$1,'Curriculum 2024-2025'!$A:$A,0),0)&gt;0,1,IF(_xlfn.IFNA(MATCH($A$1,'Curriculum 2024-2025'!$F:$F,0),0)&gt;0,2,IF(_xlfn.IFNA(MATCH($A$1,'Curriculum 2024-2025'!$K:$K,0),0)&gt;0,3,0)))=1,INDEX('Curriculum 2024-2025'!$A:$A,_xlfn.IFNA(MATCH($A$1,'Curriculum 2024-2025'!$A:$A,0),_xlfn.IFNA(MATCH($A$1,'Curriculum 2024-2025'!$F:$F,0),MATCH($A$1,'Curriculum 2024-2025'!$K:$K,0)))+IF($E23="Core",2,15)+$A23),IF(IF(_xlfn.IFNA(MATCH($A$1,'Curriculum 2024-2025'!$A:$A,0),0)&gt;0,1,IF(_xlfn.IFNA(MATCH($A$1,'Curriculum 2024-2025'!$F:$F,0),0)&gt;0,2,IF(_xlfn.IFNA(MATCH($A$1,'Curriculum 2024-2025'!$K:$K,0),0)&gt;0,3,0)))=2,INDEX('Curriculum 2024-2025'!$F:$F,_xlfn.IFNA(MATCH($A$1,'Curriculum 2024-2025'!$A:$A,0),_xlfn.IFNA(MATCH($A$1,'Curriculum 2024-2025'!$F:$F,0),MATCH($A$1,'Curriculum 2024-2025'!$K:$K,0)))+IF($E23="Core",2,15)+$A23),IF(IF(_xlfn.IFNA(MATCH($A$1,'Curriculum 2024-2025'!$A:$A,0),0)&gt;0,1,IF(_xlfn.IFNA(MATCH($A$1,'Curriculum 2024-2025'!$F:$F,0),0)&gt;0,2,IF(_xlfn.IFNA(MATCH($A$1,'Curriculum 2024-2025'!$K:$K,0),0)&gt;0,3,0)))=3,INDEX('Curriculum 2024-2025'!$K:$K,_xlfn.IFNA(MATCH($A$1,'Curriculum 2024-2025'!$A:$A,0),_xlfn.IFNA(MATCH($A$1,'Curriculum 2024-2025'!$F:$F,0),MATCH($A$1,'Curriculum 2024-2025'!$K:$K,0)))+IF($E23="Core",2,15)+$A23),"")))</f>
        <v>202200104</v>
      </c>
      <c r="C2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2024-2025'!$K:$K,0)))+IF($E23="Core",2,15)+$A23),IF(IF(_xlfn.IFNA(MATCH($A$1,'Curriculum 2024-2025'!$A:$A,0),0)&gt;0,1,IF(_xlfn.IFNA(MATCH($A$1,'Curriculum 2024-2025'!$F:$F,0),0)&gt;0,2,IF(_xlfn.IFNA(MATCH($A$1,'Curriculum 2023-2024'!$K:$K,0),0)&gt;0,3,0)))=2,INDEX('Curriculum 2024-2025'!$G:$G,_xlfn.IFNA(MATCH($A$1,'Curriculum 2024-2025'!$A:$A,0),_xlfn.IFNA(MATCH($A$1,'Curriculum 2024-2025'!$F:$F,0),MATCH($A$1,'Curriculum 2024-2025'!$K:$K,0)))+IF($E23="Core",2,15)+$A23),IF(IF(_xlfn.IFNA(MATCH($A$1,'Curriculum 2024-2025'!$A:$A,0),0)&gt;0,1,IF(_xlfn.IFNA(MATCH($A$1,'Curriculum 2024-2025'!$F:$F,0),0)&gt;0,2,IF(_xlfn.IFNA(MATCH($A$1,'Curriculum 2024-2025'!$K:$K,0),0)&gt;0,3,0)))=3,INDEX('Curriculum 2024-2025'!$L:$L,_xlfn.IFNA(MATCH($A$1,'Curriculum 2024-2025'!$A:$A,0),_xlfn.IFNA(MATCH($A$1,'Curriculum 2024-2025'!$F:$F,0),MATCH($A$1,'Curriculum 2024-2025'!$K:$K,0)))+IF($E23="Core",2,15)+$A23),"")))</f>
        <v>Control System Design for Robotics</v>
      </c>
      <c r="D23">
        <v>5</v>
      </c>
      <c r="E23" t="s">
        <v>237</v>
      </c>
    </row>
    <row r="24" spans="1:5" x14ac:dyDescent="0.25">
      <c r="A24">
        <v>11</v>
      </c>
      <c r="B24">
        <f>IF(IF(_xlfn.IFNA(MATCH($A$1,'Curriculum 2024-2025'!$A:$A,0),0)&gt;0,1,IF(_xlfn.IFNA(MATCH($A$1,'Curriculum 2024-2025'!$F:$F,0),0)&gt;0,2,IF(_xlfn.IFNA(MATCH($A$1,'Curriculum 2024-2025'!$K:$K,0),0)&gt;0,3,0)))=1,INDEX('Curriculum 2024-2025'!$A:$A,_xlfn.IFNA(MATCH($A$1,'Curriculum 2024-2025'!$A:$A,0),_xlfn.IFNA(MATCH($A$1,'Curriculum 2024-2025'!$F:$F,0),MATCH($A$1,'Curriculum 2024-2025'!$K:$K,0)))+IF($E24="Core",2,15)+$A24),IF(IF(_xlfn.IFNA(MATCH($A$1,'Curriculum 2024-2025'!$A:$A,0),0)&gt;0,1,IF(_xlfn.IFNA(MATCH($A$1,'Curriculum 2024-2025'!$F:$F,0),0)&gt;0,2,IF(_xlfn.IFNA(MATCH($A$1,'Curriculum 2024-2025'!$K:$K,0),0)&gt;0,3,0)))=2,INDEX('Curriculum 2024-2025'!$F:$F,_xlfn.IFNA(MATCH($A$1,'Curriculum 2024-2025'!$A:$A,0),_xlfn.IFNA(MATCH($A$1,'Curriculum 2024-2025'!$F:$F,0),MATCH($A$1,'Curriculum 2024-2025'!$K:$K,0)))+IF($E24="Core",2,15)+$A24),IF(IF(_xlfn.IFNA(MATCH($A$1,'Curriculum 2024-2025'!$A:$A,0),0)&gt;0,1,IF(_xlfn.IFNA(MATCH($A$1,'Curriculum 2024-2025'!$F:$F,0),0)&gt;0,2,IF(_xlfn.IFNA(MATCH($A$1,'Curriculum 2024-2025'!$K:$K,0),0)&gt;0,3,0)))=3,INDEX('Curriculum 2024-2025'!$K:$K,_xlfn.IFNA(MATCH($A$1,'Curriculum 2024-2025'!$A:$A,0),_xlfn.IFNA(MATCH($A$1,'Curriculum 2024-2025'!$F:$F,0),MATCH($A$1,'Curriculum 2024-2025'!$K:$K,0)))+IF($E24="Core",2,15)+$A24),"")))</f>
        <v>202000040</v>
      </c>
      <c r="C2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2024-2025'!$K:$K,0)))+IF($E24="Core",2,15)+$A24),IF(IF(_xlfn.IFNA(MATCH($A$1,'Curriculum 2024-2025'!$A:$A,0),0)&gt;0,1,IF(_xlfn.IFNA(MATCH($A$1,'Curriculum 2024-2025'!$F:$F,0),0)&gt;0,2,IF(_xlfn.IFNA(MATCH($A$1,'Curriculum 2023-2024'!$K:$K,0),0)&gt;0,3,0)))=2,INDEX('Curriculum 2024-2025'!$G:$G,_xlfn.IFNA(MATCH($A$1,'Curriculum 2024-2025'!$A:$A,0),_xlfn.IFNA(MATCH($A$1,'Curriculum 2024-2025'!$F:$F,0),MATCH($A$1,'Curriculum 2024-2025'!$K:$K,0)))+IF($E24="Core",2,15)+$A24),IF(IF(_xlfn.IFNA(MATCH($A$1,'Curriculum 2024-2025'!$A:$A,0),0)&gt;0,1,IF(_xlfn.IFNA(MATCH($A$1,'Curriculum 2024-2025'!$F:$F,0),0)&gt;0,2,IF(_xlfn.IFNA(MATCH($A$1,'Curriculum 2024-2025'!$K:$K,0),0)&gt;0,3,0)))=3,INDEX('Curriculum 2024-2025'!$L:$L,_xlfn.IFNA(MATCH($A$1,'Curriculum 2024-2025'!$A:$A,0),_xlfn.IFNA(MATCH($A$1,'Curriculum 2024-2025'!$F:$F,0),MATCH($A$1,'Curriculum 2024-2025'!$K:$K,0)))+IF($E24="Core",2,15)+$A24),"")))</f>
        <v>Design of Flexible and Soft Robotic Systems</v>
      </c>
      <c r="D24">
        <v>5</v>
      </c>
      <c r="E24" t="s">
        <v>237</v>
      </c>
    </row>
    <row r="25" spans="1:5" x14ac:dyDescent="0.25">
      <c r="A25">
        <v>12</v>
      </c>
      <c r="B25">
        <f>IF(IF(_xlfn.IFNA(MATCH($A$1,'Curriculum 2024-2025'!$A:$A,0),0)&gt;0,1,IF(_xlfn.IFNA(MATCH($A$1,'Curriculum 2024-2025'!$F:$F,0),0)&gt;0,2,IF(_xlfn.IFNA(MATCH($A$1,'Curriculum 2024-2025'!$K:$K,0),0)&gt;0,3,0)))=1,INDEX('Curriculum 2024-2025'!$A:$A,_xlfn.IFNA(MATCH($A$1,'Curriculum 2024-2025'!$A:$A,0),_xlfn.IFNA(MATCH($A$1,'Curriculum 2024-2025'!$F:$F,0),MATCH($A$1,'Curriculum 2024-2025'!$K:$K,0)))+IF($E25="Core",2,15)+$A25),IF(IF(_xlfn.IFNA(MATCH($A$1,'Curriculum 2024-2025'!$A:$A,0),0)&gt;0,1,IF(_xlfn.IFNA(MATCH($A$1,'Curriculum 2024-2025'!$F:$F,0),0)&gt;0,2,IF(_xlfn.IFNA(MATCH($A$1,'Curriculum 2024-2025'!$K:$K,0),0)&gt;0,3,0)))=2,INDEX('Curriculum 2024-2025'!$F:$F,_xlfn.IFNA(MATCH($A$1,'Curriculum 2024-2025'!$A:$A,0),_xlfn.IFNA(MATCH($A$1,'Curriculum 2024-2025'!$F:$F,0),MATCH($A$1,'Curriculum 2024-2025'!$K:$K,0)))+IF($E25="Core",2,15)+$A25),IF(IF(_xlfn.IFNA(MATCH($A$1,'Curriculum 2024-2025'!$A:$A,0),0)&gt;0,1,IF(_xlfn.IFNA(MATCH($A$1,'Curriculum 2024-2025'!$F:$F,0),0)&gt;0,2,IF(_xlfn.IFNA(MATCH($A$1,'Curriculum 2024-2025'!$K:$K,0),0)&gt;0,3,0)))=3,INDEX('Curriculum 2024-2025'!$K:$K,_xlfn.IFNA(MATCH($A$1,'Curriculum 2024-2025'!$A:$A,0),_xlfn.IFNA(MATCH($A$1,'Curriculum 2024-2025'!$F:$F,0),MATCH($A$1,'Curriculum 2024-2025'!$K:$K,0)))+IF($E25="Core",2,15)+$A25),"")))</f>
        <v>191131360</v>
      </c>
      <c r="C2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2024-2025'!$K:$K,0)))+IF($E25="Core",2,15)+$A25),IF(IF(_xlfn.IFNA(MATCH($A$1,'Curriculum 2024-2025'!$A:$A,0),0)&gt;0,1,IF(_xlfn.IFNA(MATCH($A$1,'Curriculum 2024-2025'!$F:$F,0),0)&gt;0,2,IF(_xlfn.IFNA(MATCH($A$1,'Curriculum 2023-2024'!$K:$K,0),0)&gt;0,3,0)))=2,INDEX('Curriculum 2024-2025'!$G:$G,_xlfn.IFNA(MATCH($A$1,'Curriculum 2024-2025'!$A:$A,0),_xlfn.IFNA(MATCH($A$1,'Curriculum 2024-2025'!$F:$F,0),MATCH($A$1,'Curriculum 2024-2025'!$K:$K,0)))+IF($E25="Core",2,15)+$A25),IF(IF(_xlfn.IFNA(MATCH($A$1,'Curriculum 2024-2025'!$A:$A,0),0)&gt;0,1,IF(_xlfn.IFNA(MATCH($A$1,'Curriculum 2024-2025'!$F:$F,0),0)&gt;0,2,IF(_xlfn.IFNA(MATCH($A$1,'Curriculum 2024-2025'!$K:$K,0),0)&gt;0,3,0)))=3,INDEX('Curriculum 2024-2025'!$L:$L,_xlfn.IFNA(MATCH($A$1,'Curriculum 2024-2025'!$A:$A,0),_xlfn.IFNA(MATCH($A$1,'Curriculum 2024-2025'!$F:$F,0),MATCH($A$1,'Curriculum 2024-2025'!$K:$K,0)))+IF($E25="Core",2,15)+$A25),"")))</f>
        <v>Design Principles for Precision Mechanisms 2</v>
      </c>
      <c r="D25">
        <v>5</v>
      </c>
      <c r="E25" t="s">
        <v>237</v>
      </c>
    </row>
    <row r="26" spans="1:5" x14ac:dyDescent="0.25">
      <c r="A26">
        <v>13</v>
      </c>
      <c r="B26">
        <f>IF(IF(_xlfn.IFNA(MATCH($A$1,'Curriculum 2024-2025'!$A:$A,0),0)&gt;0,1,IF(_xlfn.IFNA(MATCH($A$1,'Curriculum 2024-2025'!$F:$F,0),0)&gt;0,2,IF(_xlfn.IFNA(MATCH($A$1,'Curriculum 2024-2025'!$K:$K,0),0)&gt;0,3,0)))=1,INDEX('Curriculum 2024-2025'!$A:$A,_xlfn.IFNA(MATCH($A$1,'Curriculum 2024-2025'!$A:$A,0),_xlfn.IFNA(MATCH($A$1,'Curriculum 2024-2025'!$F:$F,0),MATCH($A$1,'Curriculum 2024-2025'!$K:$K,0)))+IF($E26="Core",2,15)+$A26),IF(IF(_xlfn.IFNA(MATCH($A$1,'Curriculum 2024-2025'!$A:$A,0),0)&gt;0,1,IF(_xlfn.IFNA(MATCH($A$1,'Curriculum 2024-2025'!$F:$F,0),0)&gt;0,2,IF(_xlfn.IFNA(MATCH($A$1,'Curriculum 2024-2025'!$K:$K,0),0)&gt;0,3,0)))=2,INDEX('Curriculum 2024-2025'!$F:$F,_xlfn.IFNA(MATCH($A$1,'Curriculum 2024-2025'!$A:$A,0),_xlfn.IFNA(MATCH($A$1,'Curriculum 2024-2025'!$F:$F,0),MATCH($A$1,'Curriculum 2024-2025'!$K:$K,0)))+IF($E26="Core",2,15)+$A26),IF(IF(_xlfn.IFNA(MATCH($A$1,'Curriculum 2024-2025'!$A:$A,0),0)&gt;0,1,IF(_xlfn.IFNA(MATCH($A$1,'Curriculum 2024-2025'!$F:$F,0),0)&gt;0,2,IF(_xlfn.IFNA(MATCH($A$1,'Curriculum 2024-2025'!$K:$K,0),0)&gt;0,3,0)))=3,INDEX('Curriculum 2024-2025'!$K:$K,_xlfn.IFNA(MATCH($A$1,'Curriculum 2024-2025'!$A:$A,0),_xlfn.IFNA(MATCH($A$1,'Curriculum 2024-2025'!$F:$F,0),MATCH($A$1,'Curriculum 2024-2025'!$K:$K,0)))+IF($E26="Core",2,15)+$A26),"")))</f>
        <v>202300256</v>
      </c>
      <c r="C2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2024-2025'!$K:$K,0)))+IF($E26="Core",2,15)+$A26),IF(IF(_xlfn.IFNA(MATCH($A$1,'Curriculum 2024-2025'!$A:$A,0),0)&gt;0,1,IF(_xlfn.IFNA(MATCH($A$1,'Curriculum 2024-2025'!$F:$F,0),0)&gt;0,2,IF(_xlfn.IFNA(MATCH($A$1,'Curriculum 2023-2024'!$K:$K,0),0)&gt;0,3,0)))=2,INDEX('Curriculum 2024-2025'!$G:$G,_xlfn.IFNA(MATCH($A$1,'Curriculum 2024-2025'!$A:$A,0),_xlfn.IFNA(MATCH($A$1,'Curriculum 2024-2025'!$F:$F,0),MATCH($A$1,'Curriculum 2024-2025'!$K:$K,0)))+IF($E26="Core",2,15)+$A26),IF(IF(_xlfn.IFNA(MATCH($A$1,'Curriculum 2024-2025'!$A:$A,0),0)&gt;0,1,IF(_xlfn.IFNA(MATCH($A$1,'Curriculum 2024-2025'!$F:$F,0),0)&gt;0,2,IF(_xlfn.IFNA(MATCH($A$1,'Curriculum 2024-2025'!$K:$K,0),0)&gt;0,3,0)))=3,INDEX('Curriculum 2024-2025'!$L:$L,_xlfn.IFNA(MATCH($A$1,'Curriculum 2024-2025'!$A:$A,0),_xlfn.IFNA(MATCH($A$1,'Curriculum 2024-2025'!$F:$F,0),MATCH($A$1,'Curriculum 2024-2025'!$K:$K,0)))+IF($E26="Core",2,15)+$A26),"")))</f>
        <v xml:space="preserve">Development of Artificial Internal Organs </v>
      </c>
      <c r="D26">
        <v>5</v>
      </c>
      <c r="E26" t="s">
        <v>237</v>
      </c>
    </row>
    <row r="27" spans="1:5" x14ac:dyDescent="0.25">
      <c r="A27">
        <v>14</v>
      </c>
      <c r="B27">
        <f>IF(IF(_xlfn.IFNA(MATCH($A$1,'Curriculum 2024-2025'!$A:$A,0),0)&gt;0,1,IF(_xlfn.IFNA(MATCH($A$1,'Curriculum 2024-2025'!$F:$F,0),0)&gt;0,2,IF(_xlfn.IFNA(MATCH($A$1,'Curriculum 2024-2025'!$K:$K,0),0)&gt;0,3,0)))=1,INDEX('Curriculum 2024-2025'!$A:$A,_xlfn.IFNA(MATCH($A$1,'Curriculum 2024-2025'!$A:$A,0),_xlfn.IFNA(MATCH($A$1,'Curriculum 2024-2025'!$F:$F,0),MATCH($A$1,'Curriculum 2024-2025'!$K:$K,0)))+IF($E27="Core",2,15)+$A27),IF(IF(_xlfn.IFNA(MATCH($A$1,'Curriculum 2024-2025'!$A:$A,0),0)&gt;0,1,IF(_xlfn.IFNA(MATCH($A$1,'Curriculum 2024-2025'!$F:$F,0),0)&gt;0,2,IF(_xlfn.IFNA(MATCH($A$1,'Curriculum 2024-2025'!$K:$K,0),0)&gt;0,3,0)))=2,INDEX('Curriculum 2024-2025'!$F:$F,_xlfn.IFNA(MATCH($A$1,'Curriculum 2024-2025'!$A:$A,0),_xlfn.IFNA(MATCH($A$1,'Curriculum 2024-2025'!$F:$F,0),MATCH($A$1,'Curriculum 2024-2025'!$K:$K,0)))+IF($E27="Core",2,15)+$A27),IF(IF(_xlfn.IFNA(MATCH($A$1,'Curriculum 2024-2025'!$A:$A,0),0)&gt;0,1,IF(_xlfn.IFNA(MATCH($A$1,'Curriculum 2024-2025'!$F:$F,0),0)&gt;0,2,IF(_xlfn.IFNA(MATCH($A$1,'Curriculum 2024-2025'!$K:$K,0),0)&gt;0,3,0)))=3,INDEX('Curriculum 2024-2025'!$K:$K,_xlfn.IFNA(MATCH($A$1,'Curriculum 2024-2025'!$A:$A,0),_xlfn.IFNA(MATCH($A$1,'Curriculum 2024-2025'!$F:$F,0),MATCH($A$1,'Curriculum 2024-2025'!$K:$K,0)))+IF($E27="Core",2,15)+$A27),"")))</f>
        <v>201900074</v>
      </c>
      <c r="C2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2024-2025'!$K:$K,0)))+IF($E27="Core",2,15)+$A27),IF(IF(_xlfn.IFNA(MATCH($A$1,'Curriculum 2024-2025'!$A:$A,0),0)&gt;0,1,IF(_xlfn.IFNA(MATCH($A$1,'Curriculum 2024-2025'!$F:$F,0),0)&gt;0,2,IF(_xlfn.IFNA(MATCH($A$1,'Curriculum 2023-2024'!$K:$K,0),0)&gt;0,3,0)))=2,INDEX('Curriculum 2024-2025'!$G:$G,_xlfn.IFNA(MATCH($A$1,'Curriculum 2024-2025'!$A:$A,0),_xlfn.IFNA(MATCH($A$1,'Curriculum 2024-2025'!$F:$F,0),MATCH($A$1,'Curriculum 2024-2025'!$K:$K,0)))+IF($E27="Core",2,15)+$A27),IF(IF(_xlfn.IFNA(MATCH($A$1,'Curriculum 2024-2025'!$A:$A,0),0)&gt;0,1,IF(_xlfn.IFNA(MATCH($A$1,'Curriculum 2024-2025'!$F:$F,0),0)&gt;0,2,IF(_xlfn.IFNA(MATCH($A$1,'Curriculum 2024-2025'!$K:$K,0),0)&gt;0,3,0)))=3,INDEX('Curriculum 2024-2025'!$L:$L,_xlfn.IFNA(MATCH($A$1,'Curriculum 2024-2025'!$A:$A,0),_xlfn.IFNA(MATCH($A$1,'Curriculum 2024-2025'!$F:$F,0),MATCH($A$1,'Curriculum 2024-2025'!$K:$K,0)))+IF($E27="Core",2,15)+$A27),"")))</f>
        <v>Fundamentals of Numerical Methods</v>
      </c>
      <c r="D27">
        <v>5</v>
      </c>
      <c r="E27" t="s">
        <v>237</v>
      </c>
    </row>
    <row r="28" spans="1:5" x14ac:dyDescent="0.25">
      <c r="A28">
        <v>15</v>
      </c>
      <c r="B28">
        <f>IF(IF(_xlfn.IFNA(MATCH($A$1,'Curriculum 2024-2025'!$A:$A,0),0)&gt;0,1,IF(_xlfn.IFNA(MATCH($A$1,'Curriculum 2024-2025'!$F:$F,0),0)&gt;0,2,IF(_xlfn.IFNA(MATCH($A$1,'Curriculum 2024-2025'!$K:$K,0),0)&gt;0,3,0)))=1,INDEX('Curriculum 2024-2025'!$A:$A,_xlfn.IFNA(MATCH($A$1,'Curriculum 2024-2025'!$A:$A,0),_xlfn.IFNA(MATCH($A$1,'Curriculum 2024-2025'!$F:$F,0),MATCH($A$1,'Curriculum 2024-2025'!$K:$K,0)))+IF($E28="Core",2,15)+$A28),IF(IF(_xlfn.IFNA(MATCH($A$1,'Curriculum 2024-2025'!$A:$A,0),0)&gt;0,1,IF(_xlfn.IFNA(MATCH($A$1,'Curriculum 2024-2025'!$F:$F,0),0)&gt;0,2,IF(_xlfn.IFNA(MATCH($A$1,'Curriculum 2024-2025'!$K:$K,0),0)&gt;0,3,0)))=2,INDEX('Curriculum 2024-2025'!$F:$F,_xlfn.IFNA(MATCH($A$1,'Curriculum 2024-2025'!$A:$A,0),_xlfn.IFNA(MATCH($A$1,'Curriculum 2024-2025'!$F:$F,0),MATCH($A$1,'Curriculum 2024-2025'!$K:$K,0)))+IF($E28="Core",2,15)+$A28),IF(IF(_xlfn.IFNA(MATCH($A$1,'Curriculum 2024-2025'!$A:$A,0),0)&gt;0,1,IF(_xlfn.IFNA(MATCH($A$1,'Curriculum 2024-2025'!$F:$F,0),0)&gt;0,2,IF(_xlfn.IFNA(MATCH($A$1,'Curriculum 2024-2025'!$K:$K,0),0)&gt;0,3,0)))=3,INDEX('Curriculum 2024-2025'!$K:$K,_xlfn.IFNA(MATCH($A$1,'Curriculum 2024-2025'!$A:$A,0),_xlfn.IFNA(MATCH($A$1,'Curriculum 2024-2025'!$F:$F,0),MATCH($A$1,'Curriculum 2024-2025'!$K:$K,0)))+IF($E28="Core",2,15)+$A28),"")))</f>
        <v>191150480</v>
      </c>
      <c r="C2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2024-2025'!$K:$K,0)))+IF($E28="Core",2,15)+$A28),IF(IF(_xlfn.IFNA(MATCH($A$1,'Curriculum 2024-2025'!$A:$A,0),0)&gt;0,1,IF(_xlfn.IFNA(MATCH($A$1,'Curriculum 2024-2025'!$F:$F,0),0)&gt;0,2,IF(_xlfn.IFNA(MATCH($A$1,'Curriculum 2023-2024'!$K:$K,0),0)&gt;0,3,0)))=2,INDEX('Curriculum 2024-2025'!$G:$G,_xlfn.IFNA(MATCH($A$1,'Curriculum 2024-2025'!$A:$A,0),_xlfn.IFNA(MATCH($A$1,'Curriculum 2024-2025'!$F:$F,0),MATCH($A$1,'Curriculum 2024-2025'!$K:$K,0)))+IF($E28="Core",2,15)+$A28),IF(IF(_xlfn.IFNA(MATCH($A$1,'Curriculum 2024-2025'!$A:$A,0),0)&gt;0,1,IF(_xlfn.IFNA(MATCH($A$1,'Curriculum 2024-2025'!$F:$F,0),0)&gt;0,2,IF(_xlfn.IFNA(MATCH($A$1,'Curriculum 2024-2025'!$K:$K,0),0)&gt;0,3,0)))=3,INDEX('Curriculum 2024-2025'!$L:$L,_xlfn.IFNA(MATCH($A$1,'Curriculum 2024-2025'!$A:$A,0),_xlfn.IFNA(MATCH($A$1,'Curriculum 2024-2025'!$F:$F,0),MATCH($A$1,'Curriculum 2024-2025'!$K:$K,0)))+IF($E28="Core",2,15)+$A28),"")))</f>
        <v>Human Movement Control</v>
      </c>
      <c r="D28">
        <v>5</v>
      </c>
      <c r="E28" t="s">
        <v>237</v>
      </c>
    </row>
    <row r="29" spans="1:5" x14ac:dyDescent="0.25">
      <c r="A29">
        <v>16</v>
      </c>
      <c r="B29">
        <f>IF(IF(_xlfn.IFNA(MATCH($A$1,'Curriculum 2024-2025'!$A:$A,0),0)&gt;0,1,IF(_xlfn.IFNA(MATCH($A$1,'Curriculum 2024-2025'!$F:$F,0),0)&gt;0,2,IF(_xlfn.IFNA(MATCH($A$1,'Curriculum 2024-2025'!$K:$K,0),0)&gt;0,3,0)))=1,INDEX('Curriculum 2024-2025'!$A:$A,_xlfn.IFNA(MATCH($A$1,'Curriculum 2024-2025'!$A:$A,0),_xlfn.IFNA(MATCH($A$1,'Curriculum 2024-2025'!$F:$F,0),MATCH($A$1,'Curriculum 2024-2025'!$K:$K,0)))+IF($E29="Core",2,15)+$A29),IF(IF(_xlfn.IFNA(MATCH($A$1,'Curriculum 2024-2025'!$A:$A,0),0)&gt;0,1,IF(_xlfn.IFNA(MATCH($A$1,'Curriculum 2024-2025'!$F:$F,0),0)&gt;0,2,IF(_xlfn.IFNA(MATCH($A$1,'Curriculum 2024-2025'!$K:$K,0),0)&gt;0,3,0)))=2,INDEX('Curriculum 2024-2025'!$F:$F,_xlfn.IFNA(MATCH($A$1,'Curriculum 2024-2025'!$A:$A,0),_xlfn.IFNA(MATCH($A$1,'Curriculum 2024-2025'!$F:$F,0),MATCH($A$1,'Curriculum 2024-2025'!$K:$K,0)))+IF($E29="Core",2,15)+$A29),IF(IF(_xlfn.IFNA(MATCH($A$1,'Curriculum 2024-2025'!$A:$A,0),0)&gt;0,1,IF(_xlfn.IFNA(MATCH($A$1,'Curriculum 2024-2025'!$F:$F,0),0)&gt;0,2,IF(_xlfn.IFNA(MATCH($A$1,'Curriculum 2024-2025'!$K:$K,0),0)&gt;0,3,0)))=3,INDEX('Curriculum 2024-2025'!$K:$K,_xlfn.IFNA(MATCH($A$1,'Curriculum 2024-2025'!$A:$A,0),_xlfn.IFNA(MATCH($A$1,'Curriculum 2024-2025'!$F:$F,0),MATCH($A$1,'Curriculum 2024-2025'!$K:$K,0)))+IF($E29="Core",2,15)+$A29),"")))</f>
        <v>201700071</v>
      </c>
      <c r="C2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2024-2025'!$K:$K,0)))+IF($E29="Core",2,15)+$A29),IF(IF(_xlfn.IFNA(MATCH($A$1,'Curriculum 2024-2025'!$A:$A,0),0)&gt;0,1,IF(_xlfn.IFNA(MATCH($A$1,'Curriculum 2024-2025'!$F:$F,0),0)&gt;0,2,IF(_xlfn.IFNA(MATCH($A$1,'Curriculum 2023-2024'!$K:$K,0),0)&gt;0,3,0)))=2,INDEX('Curriculum 2024-2025'!$G:$G,_xlfn.IFNA(MATCH($A$1,'Curriculum 2024-2025'!$A:$A,0),_xlfn.IFNA(MATCH($A$1,'Curriculum 2024-2025'!$F:$F,0),MATCH($A$1,'Curriculum 2024-2025'!$K:$K,0)))+IF($E29="Core",2,15)+$A29),IF(IF(_xlfn.IFNA(MATCH($A$1,'Curriculum 2024-2025'!$A:$A,0),0)&gt;0,1,IF(_xlfn.IFNA(MATCH($A$1,'Curriculum 2024-2025'!$F:$F,0),0)&gt;0,2,IF(_xlfn.IFNA(MATCH($A$1,'Curriculum 2024-2025'!$K:$K,0),0)&gt;0,3,0)))=3,INDEX('Curriculum 2024-2025'!$L:$L,_xlfn.IFNA(MATCH($A$1,'Curriculum 2024-2025'!$A:$A,0),_xlfn.IFNA(MATCH($A$1,'Curriculum 2024-2025'!$F:$F,0),MATCH($A$1,'Curriculum 2024-2025'!$K:$K,0)))+IF($E29="Core",2,15)+$A29),"")))</f>
        <v>Identification of Human Physiological Systems</v>
      </c>
      <c r="D29">
        <v>5</v>
      </c>
      <c r="E29" t="s">
        <v>237</v>
      </c>
    </row>
    <row r="30" spans="1:5" x14ac:dyDescent="0.25">
      <c r="A30">
        <v>17</v>
      </c>
      <c r="B30">
        <f>IF(IF(_xlfn.IFNA(MATCH($A$1,'Curriculum 2024-2025'!$A:$A,0),0)&gt;0,1,IF(_xlfn.IFNA(MATCH($A$1,'Curriculum 2024-2025'!$F:$F,0),0)&gt;0,2,IF(_xlfn.IFNA(MATCH($A$1,'Curriculum 2024-2025'!$K:$K,0),0)&gt;0,3,0)))=1,INDEX('Curriculum 2024-2025'!$A:$A,_xlfn.IFNA(MATCH($A$1,'Curriculum 2024-2025'!$A:$A,0),_xlfn.IFNA(MATCH($A$1,'Curriculum 2024-2025'!$F:$F,0),MATCH($A$1,'Curriculum 2024-2025'!$K:$K,0)))+IF($E30="Core",2,15)+$A30),IF(IF(_xlfn.IFNA(MATCH($A$1,'Curriculum 2024-2025'!$A:$A,0),0)&gt;0,1,IF(_xlfn.IFNA(MATCH($A$1,'Curriculum 2024-2025'!$F:$F,0),0)&gt;0,2,IF(_xlfn.IFNA(MATCH($A$1,'Curriculum 2024-2025'!$K:$K,0),0)&gt;0,3,0)))=2,INDEX('Curriculum 2024-2025'!$F:$F,_xlfn.IFNA(MATCH($A$1,'Curriculum 2024-2025'!$A:$A,0),_xlfn.IFNA(MATCH($A$1,'Curriculum 2024-2025'!$F:$F,0),MATCH($A$1,'Curriculum 2024-2025'!$K:$K,0)))+IF($E30="Core",2,15)+$A30),IF(IF(_xlfn.IFNA(MATCH($A$1,'Curriculum 2024-2025'!$A:$A,0),0)&gt;0,1,IF(_xlfn.IFNA(MATCH($A$1,'Curriculum 2024-2025'!$F:$F,0),0)&gt;0,2,IF(_xlfn.IFNA(MATCH($A$1,'Curriculum 2024-2025'!$K:$K,0),0)&gt;0,3,0)))=3,INDEX('Curriculum 2024-2025'!$K:$K,_xlfn.IFNA(MATCH($A$1,'Curriculum 2024-2025'!$A:$A,0),_xlfn.IFNA(MATCH($A$1,'Curriculum 2024-2025'!$F:$F,0),MATCH($A$1,'Curriculum 2024-2025'!$K:$K,0)))+IF($E30="Core",2,15)+$A30),"")))</f>
        <v>201200167</v>
      </c>
      <c r="C3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2024-2025'!$K:$K,0)))+IF($E30="Core",2,15)+$A30),IF(IF(_xlfn.IFNA(MATCH($A$1,'Curriculum 2024-2025'!$A:$A,0),0)&gt;0,1,IF(_xlfn.IFNA(MATCH($A$1,'Curriculum 2024-2025'!$F:$F,0),0)&gt;0,2,IF(_xlfn.IFNA(MATCH($A$1,'Curriculum 2023-2024'!$K:$K,0),0)&gt;0,3,0)))=2,INDEX('Curriculum 2024-2025'!$G:$G,_xlfn.IFNA(MATCH($A$1,'Curriculum 2024-2025'!$A:$A,0),_xlfn.IFNA(MATCH($A$1,'Curriculum 2024-2025'!$F:$F,0),MATCH($A$1,'Curriculum 2024-2025'!$K:$K,0)))+IF($E30="Core",2,15)+$A30),IF(IF(_xlfn.IFNA(MATCH($A$1,'Curriculum 2024-2025'!$A:$A,0),0)&gt;0,1,IF(_xlfn.IFNA(MATCH($A$1,'Curriculum 2024-2025'!$F:$F,0),0)&gt;0,2,IF(_xlfn.IFNA(MATCH($A$1,'Curriculum 2024-2025'!$K:$K,0),0)&gt;0,3,0)))=3,INDEX('Curriculum 2024-2025'!$L:$L,_xlfn.IFNA(MATCH($A$1,'Curriculum 2024-2025'!$A:$A,0),_xlfn.IFNA(MATCH($A$1,'Curriculum 2024-2025'!$F:$F,0),MATCH($A$1,'Curriculum 2024-2025'!$K:$K,0)))+IF($E30="Core",2,15)+$A30),"")))</f>
        <v>Imaging Techniques</v>
      </c>
      <c r="D30">
        <v>5</v>
      </c>
      <c r="E30" t="s">
        <v>237</v>
      </c>
    </row>
    <row r="31" spans="1:5" x14ac:dyDescent="0.25">
      <c r="A31">
        <v>18</v>
      </c>
      <c r="B31">
        <f>IF(IF(_xlfn.IFNA(MATCH($A$1,'Curriculum 2024-2025'!$A:$A,0),0)&gt;0,1,IF(_xlfn.IFNA(MATCH($A$1,'Curriculum 2024-2025'!$F:$F,0),0)&gt;0,2,IF(_xlfn.IFNA(MATCH($A$1,'Curriculum 2024-2025'!$K:$K,0),0)&gt;0,3,0)))=1,INDEX('Curriculum 2024-2025'!$A:$A,_xlfn.IFNA(MATCH($A$1,'Curriculum 2024-2025'!$A:$A,0),_xlfn.IFNA(MATCH($A$1,'Curriculum 2024-2025'!$F:$F,0),MATCH($A$1,'Curriculum 2024-2025'!$K:$K,0)))+IF($E31="Core",2,15)+$A31),IF(IF(_xlfn.IFNA(MATCH($A$1,'Curriculum 2024-2025'!$A:$A,0),0)&gt;0,1,IF(_xlfn.IFNA(MATCH($A$1,'Curriculum 2024-2025'!$F:$F,0),0)&gt;0,2,IF(_xlfn.IFNA(MATCH($A$1,'Curriculum 2024-2025'!$K:$K,0),0)&gt;0,3,0)))=2,INDEX('Curriculum 2024-2025'!$F:$F,_xlfn.IFNA(MATCH($A$1,'Curriculum 2024-2025'!$A:$A,0),_xlfn.IFNA(MATCH($A$1,'Curriculum 2024-2025'!$F:$F,0),MATCH($A$1,'Curriculum 2024-2025'!$K:$K,0)))+IF($E31="Core",2,15)+$A31),IF(IF(_xlfn.IFNA(MATCH($A$1,'Curriculum 2024-2025'!$A:$A,0),0)&gt;0,1,IF(_xlfn.IFNA(MATCH($A$1,'Curriculum 2024-2025'!$F:$F,0),0)&gt;0,2,IF(_xlfn.IFNA(MATCH($A$1,'Curriculum 2024-2025'!$K:$K,0),0)&gt;0,3,0)))=3,INDEX('Curriculum 2024-2025'!$K:$K,_xlfn.IFNA(MATCH($A$1,'Curriculum 2024-2025'!$A:$A,0),_xlfn.IFNA(MATCH($A$1,'Curriculum 2024-2025'!$F:$F,0),MATCH($A$1,'Curriculum 2024-2025'!$K:$K,0)))+IF($E31="Core",2,15)+$A31),"")))</f>
        <v>191127520</v>
      </c>
      <c r="C3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2024-2025'!$K:$K,0)))+IF($E31="Core",2,15)+$A31),IF(IF(_xlfn.IFNA(MATCH($A$1,'Curriculum 2024-2025'!$A:$A,0),0)&gt;0,1,IF(_xlfn.IFNA(MATCH($A$1,'Curriculum 2024-2025'!$F:$F,0),0)&gt;0,2,IF(_xlfn.IFNA(MATCH($A$1,'Curriculum 2023-2024'!$K:$K,0),0)&gt;0,3,0)))=2,INDEX('Curriculum 2024-2025'!$G:$G,_xlfn.IFNA(MATCH($A$1,'Curriculum 2024-2025'!$A:$A,0),_xlfn.IFNA(MATCH($A$1,'Curriculum 2024-2025'!$F:$F,0),MATCH($A$1,'Curriculum 2024-2025'!$K:$K,0)))+IF($E31="Core",2,15)+$A31),IF(IF(_xlfn.IFNA(MATCH($A$1,'Curriculum 2024-2025'!$A:$A,0),0)&gt;0,1,IF(_xlfn.IFNA(MATCH($A$1,'Curriculum 2024-2025'!$F:$F,0),0)&gt;0,2,IF(_xlfn.IFNA(MATCH($A$1,'Curriculum 2024-2025'!$K:$K,0),0)&gt;0,3,0)))=3,INDEX('Curriculum 2024-2025'!$L:$L,_xlfn.IFNA(MATCH($A$1,'Curriculum 2024-2025'!$A:$A,0),_xlfn.IFNA(MATCH($A$1,'Curriculum 2024-2025'!$F:$F,0),MATCH($A$1,'Curriculum 2024-2025'!$K:$K,0)))+IF($E31="Core",2,15)+$A31),"")))</f>
        <v>Lean Six Sigma Green Belt</v>
      </c>
      <c r="D31">
        <v>5</v>
      </c>
      <c r="E31" t="s">
        <v>237</v>
      </c>
    </row>
    <row r="32" spans="1:5" x14ac:dyDescent="0.25">
      <c r="A32">
        <v>19</v>
      </c>
      <c r="B32">
        <f>IF(IF(_xlfn.IFNA(MATCH($A$1,'Curriculum 2024-2025'!$A:$A,0),0)&gt;0,1,IF(_xlfn.IFNA(MATCH($A$1,'Curriculum 2024-2025'!$F:$F,0),0)&gt;0,2,IF(_xlfn.IFNA(MATCH($A$1,'Curriculum 2024-2025'!$K:$K,0),0)&gt;0,3,0)))=1,INDEX('Curriculum 2024-2025'!$A:$A,_xlfn.IFNA(MATCH($A$1,'Curriculum 2024-2025'!$A:$A,0),_xlfn.IFNA(MATCH($A$1,'Curriculum 2024-2025'!$F:$F,0),MATCH($A$1,'Curriculum 2024-2025'!$K:$K,0)))+IF($E32="Core",2,15)+$A32),IF(IF(_xlfn.IFNA(MATCH($A$1,'Curriculum 2024-2025'!$A:$A,0),0)&gt;0,1,IF(_xlfn.IFNA(MATCH($A$1,'Curriculum 2024-2025'!$F:$F,0),0)&gt;0,2,IF(_xlfn.IFNA(MATCH($A$1,'Curriculum 2024-2025'!$K:$K,0),0)&gt;0,3,0)))=2,INDEX('Curriculum 2024-2025'!$F:$F,_xlfn.IFNA(MATCH($A$1,'Curriculum 2024-2025'!$A:$A,0),_xlfn.IFNA(MATCH($A$1,'Curriculum 2024-2025'!$F:$F,0),MATCH($A$1,'Curriculum 2024-2025'!$K:$K,0)))+IF($E32="Core",2,15)+$A32),IF(IF(_xlfn.IFNA(MATCH($A$1,'Curriculum 2024-2025'!$A:$A,0),0)&gt;0,1,IF(_xlfn.IFNA(MATCH($A$1,'Curriculum 2024-2025'!$F:$F,0),0)&gt;0,2,IF(_xlfn.IFNA(MATCH($A$1,'Curriculum 2024-2025'!$K:$K,0),0)&gt;0,3,0)))=3,INDEX('Curriculum 2024-2025'!$K:$K,_xlfn.IFNA(MATCH($A$1,'Curriculum 2024-2025'!$A:$A,0),_xlfn.IFNA(MATCH($A$1,'Curriculum 2024-2025'!$F:$F,0),MATCH($A$1,'Curriculum 2024-2025'!$K:$K,0)))+IF($E32="Core",2,15)+$A32),"")))</f>
        <v>201700042</v>
      </c>
      <c r="C3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2024-2025'!$K:$K,0)))+IF($E32="Core",2,15)+$A32),IF(IF(_xlfn.IFNA(MATCH($A$1,'Curriculum 2024-2025'!$A:$A,0),0)&gt;0,1,IF(_xlfn.IFNA(MATCH($A$1,'Curriculum 2024-2025'!$F:$F,0),0)&gt;0,2,IF(_xlfn.IFNA(MATCH($A$1,'Curriculum 2023-2024'!$K:$K,0),0)&gt;0,3,0)))=2,INDEX('Curriculum 2024-2025'!$G:$G,_xlfn.IFNA(MATCH($A$1,'Curriculum 2024-2025'!$A:$A,0),_xlfn.IFNA(MATCH($A$1,'Curriculum 2024-2025'!$F:$F,0),MATCH($A$1,'Curriculum 2024-2025'!$K:$K,0)))+IF($E32="Core",2,15)+$A32),IF(IF(_xlfn.IFNA(MATCH($A$1,'Curriculum 2024-2025'!$A:$A,0),0)&gt;0,1,IF(_xlfn.IFNA(MATCH($A$1,'Curriculum 2024-2025'!$F:$F,0),0)&gt;0,2,IF(_xlfn.IFNA(MATCH($A$1,'Curriculum 2024-2025'!$K:$K,0),0)&gt;0,3,0)))=3,INDEX('Curriculum 2024-2025'!$L:$L,_xlfn.IFNA(MATCH($A$1,'Curriculum 2024-2025'!$A:$A,0),_xlfn.IFNA(MATCH($A$1,'Curriculum 2024-2025'!$F:$F,0),MATCH($A$1,'Curriculum 2024-2025'!$K:$K,0)))+IF($E32="Core",2,15)+$A32),"")))</f>
        <v>Safety by Design</v>
      </c>
      <c r="D32">
        <v>5</v>
      </c>
      <c r="E32" t="s">
        <v>237</v>
      </c>
    </row>
    <row r="33" spans="1:5" x14ac:dyDescent="0.25">
      <c r="A33">
        <v>20</v>
      </c>
      <c r="B33">
        <f>IF(IF(_xlfn.IFNA(MATCH($A$1,'Curriculum 2024-2025'!$A:$A,0),0)&gt;0,1,IF(_xlfn.IFNA(MATCH($A$1,'Curriculum 2024-2025'!$F:$F,0),0)&gt;0,2,IF(_xlfn.IFNA(MATCH($A$1,'Curriculum 2024-2025'!$K:$K,0),0)&gt;0,3,0)))=1,INDEX('Curriculum 2024-2025'!$A:$A,_xlfn.IFNA(MATCH($A$1,'Curriculum 2024-2025'!$A:$A,0),_xlfn.IFNA(MATCH($A$1,'Curriculum 2024-2025'!$F:$F,0),MATCH($A$1,'Curriculum 2024-2025'!$K:$K,0)))+IF($E33="Core",2,15)+$A33),IF(IF(_xlfn.IFNA(MATCH($A$1,'Curriculum 2024-2025'!$A:$A,0),0)&gt;0,1,IF(_xlfn.IFNA(MATCH($A$1,'Curriculum 2024-2025'!$F:$F,0),0)&gt;0,2,IF(_xlfn.IFNA(MATCH($A$1,'Curriculum 2024-2025'!$K:$K,0),0)&gt;0,3,0)))=2,INDEX('Curriculum 2024-2025'!$F:$F,_xlfn.IFNA(MATCH($A$1,'Curriculum 2024-2025'!$A:$A,0),_xlfn.IFNA(MATCH($A$1,'Curriculum 2024-2025'!$F:$F,0),MATCH($A$1,'Curriculum 2024-2025'!$K:$K,0)))+IF($E33="Core",2,15)+$A33),IF(IF(_xlfn.IFNA(MATCH($A$1,'Curriculum 2024-2025'!$A:$A,0),0)&gt;0,1,IF(_xlfn.IFNA(MATCH($A$1,'Curriculum 2024-2025'!$F:$F,0),0)&gt;0,2,IF(_xlfn.IFNA(MATCH($A$1,'Curriculum 2024-2025'!$K:$K,0),0)&gt;0,3,0)))=3,INDEX('Curriculum 2024-2025'!$K:$K,_xlfn.IFNA(MATCH($A$1,'Curriculum 2024-2025'!$A:$A,0),_xlfn.IFNA(MATCH($A$1,'Curriculum 2024-2025'!$F:$F,0),MATCH($A$1,'Curriculum 2024-2025'!$K:$K,0)))+IF($E33="Core",2,15)+$A33),"")))</f>
        <v>191155700</v>
      </c>
      <c r="C3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2024-2025'!$K:$K,0)))+IF($E33="Core",2,15)+$A33),IF(IF(_xlfn.IFNA(MATCH($A$1,'Curriculum 2024-2025'!$A:$A,0),0)&gt;0,1,IF(_xlfn.IFNA(MATCH($A$1,'Curriculum 2024-2025'!$F:$F,0),0)&gt;0,2,IF(_xlfn.IFNA(MATCH($A$1,'Curriculum 2023-2024'!$K:$K,0),0)&gt;0,3,0)))=2,INDEX('Curriculum 2024-2025'!$G:$G,_xlfn.IFNA(MATCH($A$1,'Curriculum 2024-2025'!$A:$A,0),_xlfn.IFNA(MATCH($A$1,'Curriculum 2024-2025'!$F:$F,0),MATCH($A$1,'Curriculum 2024-2025'!$K:$K,0)))+IF($E33="Core",2,15)+$A33),IF(IF(_xlfn.IFNA(MATCH($A$1,'Curriculum 2024-2025'!$A:$A,0),0)&gt;0,1,IF(_xlfn.IFNA(MATCH($A$1,'Curriculum 2024-2025'!$F:$F,0),0)&gt;0,2,IF(_xlfn.IFNA(MATCH($A$1,'Curriculum 2024-2025'!$K:$K,0),0)&gt;0,3,0)))=3,INDEX('Curriculum 2024-2025'!$L:$L,_xlfn.IFNA(MATCH($A$1,'Curriculum 2024-2025'!$A:$A,0),_xlfn.IFNA(MATCH($A$1,'Curriculum 2024-2025'!$F:$F,0),MATCH($A$1,'Curriculum 2024-2025'!$K:$K,0)))+IF($E33="Core",2,15)+$A33),"")))</f>
        <v>Solids &amp; Surfaces</v>
      </c>
      <c r="D33">
        <v>5</v>
      </c>
      <c r="E33" t="s">
        <v>237</v>
      </c>
    </row>
    <row r="34" spans="1:5" x14ac:dyDescent="0.25">
      <c r="A34">
        <v>21</v>
      </c>
      <c r="B34">
        <f>IF(IF(_xlfn.IFNA(MATCH($A$1,'Curriculum 2024-2025'!$A:$A,0),0)&gt;0,1,IF(_xlfn.IFNA(MATCH($A$1,'Curriculum 2024-2025'!$F:$F,0),0)&gt;0,2,IF(_xlfn.IFNA(MATCH($A$1,'Curriculum 2024-2025'!$K:$K,0),0)&gt;0,3,0)))=1,INDEX('Curriculum 2024-2025'!$A:$A,_xlfn.IFNA(MATCH($A$1,'Curriculum 2024-2025'!$A:$A,0),_xlfn.IFNA(MATCH($A$1,'Curriculum 2024-2025'!$F:$F,0),MATCH($A$1,'Curriculum 2024-2025'!$K:$K,0)))+IF($E34="Core",2,15)+$A34),IF(IF(_xlfn.IFNA(MATCH($A$1,'Curriculum 2024-2025'!$A:$A,0),0)&gt;0,1,IF(_xlfn.IFNA(MATCH($A$1,'Curriculum 2024-2025'!$F:$F,0),0)&gt;0,2,IF(_xlfn.IFNA(MATCH($A$1,'Curriculum 2024-2025'!$K:$K,0),0)&gt;0,3,0)))=2,INDEX('Curriculum 2024-2025'!$F:$F,_xlfn.IFNA(MATCH($A$1,'Curriculum 2024-2025'!$A:$A,0),_xlfn.IFNA(MATCH($A$1,'Curriculum 2024-2025'!$F:$F,0),MATCH($A$1,'Curriculum 2024-2025'!$K:$K,0)))+IF($E34="Core",2,15)+$A34),IF(IF(_xlfn.IFNA(MATCH($A$1,'Curriculum 2024-2025'!$A:$A,0),0)&gt;0,1,IF(_xlfn.IFNA(MATCH($A$1,'Curriculum 2024-2025'!$F:$F,0),0)&gt;0,2,IF(_xlfn.IFNA(MATCH($A$1,'Curriculum 2024-2025'!$K:$K,0),0)&gt;0,3,0)))=3,INDEX('Curriculum 2024-2025'!$K:$K,_xlfn.IFNA(MATCH($A$1,'Curriculum 2024-2025'!$A:$A,0),_xlfn.IFNA(MATCH($A$1,'Curriculum 2024-2025'!$F:$F,0),MATCH($A$1,'Curriculum 2024-2025'!$K:$K,0)))+IF($E34="Core",2,15)+$A34),"")))</f>
        <v>202200111</v>
      </c>
      <c r="C3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2024-2025'!$K:$K,0)))+IF($E34="Core",2,15)+$A34),IF(IF(_xlfn.IFNA(MATCH($A$1,'Curriculum 2024-2025'!$A:$A,0),0)&gt;0,1,IF(_xlfn.IFNA(MATCH($A$1,'Curriculum 2024-2025'!$F:$F,0),0)&gt;0,2,IF(_xlfn.IFNA(MATCH($A$1,'Curriculum 2023-2024'!$K:$K,0),0)&gt;0,3,0)))=2,INDEX('Curriculum 2024-2025'!$G:$G,_xlfn.IFNA(MATCH($A$1,'Curriculum 2024-2025'!$A:$A,0),_xlfn.IFNA(MATCH($A$1,'Curriculum 2024-2025'!$F:$F,0),MATCH($A$1,'Curriculum 2024-2025'!$K:$K,0)))+IF($E34="Core",2,15)+$A34),IF(IF(_xlfn.IFNA(MATCH($A$1,'Curriculum 2024-2025'!$A:$A,0),0)&gt;0,1,IF(_xlfn.IFNA(MATCH($A$1,'Curriculum 2024-2025'!$F:$F,0),0)&gt;0,2,IF(_xlfn.IFNA(MATCH($A$1,'Curriculum 2024-2025'!$K:$K,0),0)&gt;0,3,0)))=3,INDEX('Curriculum 2024-2025'!$L:$L,_xlfn.IFNA(MATCH($A$1,'Curriculum 2024-2025'!$A:$A,0),_xlfn.IFNA(MATCH($A$1,'Curriculum 2024-2025'!$F:$F,0),MATCH($A$1,'Curriculum 2024-2025'!$K:$K,0)))+IF($E34="Core",2,15)+$A34),"")))</f>
        <v>System Identification and Parameter Estimation and Machine Learning</v>
      </c>
      <c r="D34">
        <v>5</v>
      </c>
      <c r="E34" t="s">
        <v>237</v>
      </c>
    </row>
    <row r="35" spans="1:5" x14ac:dyDescent="0.25">
      <c r="A35">
        <v>22</v>
      </c>
      <c r="B35">
        <f>IF(IF(_xlfn.IFNA(MATCH($A$1,'Curriculum 2024-2025'!$A:$A,0),0)&gt;0,1,IF(_xlfn.IFNA(MATCH($A$1,'Curriculum 2024-2025'!$F:$F,0),0)&gt;0,2,IF(_xlfn.IFNA(MATCH($A$1,'Curriculum 2024-2025'!$K:$K,0),0)&gt;0,3,0)))=1,INDEX('Curriculum 2024-2025'!$A:$A,_xlfn.IFNA(MATCH($A$1,'Curriculum 2024-2025'!$A:$A,0),_xlfn.IFNA(MATCH($A$1,'Curriculum 2024-2025'!$F:$F,0),MATCH($A$1,'Curriculum 2024-2025'!$K:$K,0)))+IF($E35="Core",2,15)+$A35),IF(IF(_xlfn.IFNA(MATCH($A$1,'Curriculum 2024-2025'!$A:$A,0),0)&gt;0,1,IF(_xlfn.IFNA(MATCH($A$1,'Curriculum 2024-2025'!$F:$F,0),0)&gt;0,2,IF(_xlfn.IFNA(MATCH($A$1,'Curriculum 2024-2025'!$K:$K,0),0)&gt;0,3,0)))=2,INDEX('Curriculum 2024-2025'!$F:$F,_xlfn.IFNA(MATCH($A$1,'Curriculum 2024-2025'!$A:$A,0),_xlfn.IFNA(MATCH($A$1,'Curriculum 2024-2025'!$F:$F,0),MATCH($A$1,'Curriculum 2024-2025'!$K:$K,0)))+IF($E35="Core",2,15)+$A35),IF(IF(_xlfn.IFNA(MATCH($A$1,'Curriculum 2024-2025'!$A:$A,0),0)&gt;0,1,IF(_xlfn.IFNA(MATCH($A$1,'Curriculum 2024-2025'!$F:$F,0),0)&gt;0,2,IF(_xlfn.IFNA(MATCH($A$1,'Curriculum 2024-2025'!$K:$K,0),0)&gt;0,3,0)))=3,INDEX('Curriculum 2024-2025'!$K:$K,_xlfn.IFNA(MATCH($A$1,'Curriculum 2024-2025'!$A:$A,0),_xlfn.IFNA(MATCH($A$1,'Curriculum 2024-2025'!$F:$F,0),MATCH($A$1,'Curriculum 2024-2025'!$K:$K,0)))+IF($E35="Core",2,15)+$A35),"")))</f>
        <v>191155730</v>
      </c>
      <c r="C3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2024-2025'!$K:$K,0)))+IF($E35="Core",2,15)+$A35),IF(IF(_xlfn.IFNA(MATCH($A$1,'Curriculum 2024-2025'!$A:$A,0),0)&gt;0,1,IF(_xlfn.IFNA(MATCH($A$1,'Curriculum 2024-2025'!$F:$F,0),0)&gt;0,2,IF(_xlfn.IFNA(MATCH($A$1,'Curriculum 2023-2024'!$K:$K,0),0)&gt;0,3,0)))=2,INDEX('Curriculum 2024-2025'!$G:$G,_xlfn.IFNA(MATCH($A$1,'Curriculum 2024-2025'!$A:$A,0),_xlfn.IFNA(MATCH($A$1,'Curriculum 2024-2025'!$F:$F,0),MATCH($A$1,'Curriculum 2024-2025'!$K:$K,0)))+IF($E35="Core",2,15)+$A35),IF(IF(_xlfn.IFNA(MATCH($A$1,'Curriculum 2024-2025'!$A:$A,0),0)&gt;0,1,IF(_xlfn.IFNA(MATCH($A$1,'Curriculum 2024-2025'!$F:$F,0),0)&gt;0,2,IF(_xlfn.IFNA(MATCH($A$1,'Curriculum 2024-2025'!$K:$K,0),0)&gt;0,3,0)))=3,INDEX('Curriculum 2024-2025'!$L:$L,_xlfn.IFNA(MATCH($A$1,'Curriculum 2024-2025'!$A:$A,0),_xlfn.IFNA(MATCH($A$1,'Curriculum 2024-2025'!$F:$F,0),MATCH($A$1,'Curriculum 2024-2025'!$K:$K,0)))+IF($E35="Core",2,15)+$A35),"")))</f>
        <v xml:space="preserve">Tribology </v>
      </c>
      <c r="D35">
        <v>5</v>
      </c>
      <c r="E35" t="s">
        <v>237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45A39-8BA8-4C88-B72E-544B9330668A}">
  <dimension ref="A1:E25"/>
  <sheetViews>
    <sheetView workbookViewId="0"/>
  </sheetViews>
  <sheetFormatPr defaultRowHeight="15" x14ac:dyDescent="0.25"/>
  <cols>
    <col min="1" max="1" width="35.42578125" bestFit="1" customWidth="1"/>
    <col min="2" max="2" width="12.140625" bestFit="1" customWidth="1"/>
    <col min="3" max="3" width="44.28515625" bestFit="1" customWidth="1"/>
  </cols>
  <sheetData>
    <row r="1" spans="1:5" x14ac:dyDescent="0.25">
      <c r="A1" t="s">
        <v>213</v>
      </c>
      <c r="B1" t="s">
        <v>47</v>
      </c>
      <c r="C1" t="s">
        <v>48</v>
      </c>
      <c r="D1" t="s">
        <v>1</v>
      </c>
    </row>
    <row r="2" spans="1:5" x14ac:dyDescent="0.25">
      <c r="A2">
        <v>1</v>
      </c>
      <c r="B2">
        <f>IF(IF(_xlfn.IFNA(MATCH($A$1,'Curriculum 2024-2025'!$A:$A,0),0)&gt;0,1,IF(_xlfn.IFNA(MATCH($A$1,'Curriculum 2024-2025'!$F:$F,0),0)&gt;0,2,IF(_xlfn.IFNA(MATCH($A$1,'Curriculum 2024-2025'!$K:$K,0),0)&gt;0,3,0)))=1,INDEX('Curriculum 2024-2025'!$A:$A,_xlfn.IFNA(MATCH($A$1,'Curriculum 2024-2025'!$A:$A,0),_xlfn.IFNA(MATCH($A$1,'Curriculum 2024-2025'!$F:$F,0),MATCH($A$1,'Curriculum 2024-2025'!$K:$K,0)))+IF($E2="Core",2,15)+$A2),IF(IF(_xlfn.IFNA(MATCH($A$1,'Curriculum 2024-2025'!$A:$A,0),0)&gt;0,1,IF(_xlfn.IFNA(MATCH($A$1,'Curriculum 2024-2025'!$F:$F,0),0)&gt;0,2,IF(_xlfn.IFNA(MATCH($A$1,'Curriculum 2024-2025'!$K:$K,0),0)&gt;0,3,0)))=2,INDEX('Curriculum 2024-2025'!$F:$F,_xlfn.IFNA(MATCH($A$1,'Curriculum 2024-2025'!$A:$A,0),_xlfn.IFNA(MATCH($A$1,'Curriculum 2024-2025'!$F:$F,0),MATCH($A$1,'Curriculum 2024-2025'!$K:$K,0)))+IF($E2="Core",2,15)+$A2),IF(IF(_xlfn.IFNA(MATCH($A$1,'Curriculum 2024-2025'!$A:$A,0),0)&gt;0,1,IF(_xlfn.IFNA(MATCH($A$1,'Curriculum 2024-2025'!$F:$F,0),0)&gt;0,2,IF(_xlfn.IFNA(MATCH($A$1,'Curriculum 2024-2025'!$K:$K,0),0)&gt;0,3,0)))=3,INDEX('Curriculum 2024-2025'!$K:$K,_xlfn.IFNA(MATCH($A$1,'Curriculum 2024-2025'!$A:$A,0),_xlfn.IFNA(MATCH($A$1,'Curriculum 2024-2025'!$F:$F,0),MATCH($A$1,'Curriculum 2024-2025'!$K:$K,0)))+IF($E2="Core",2,15)+$A2),"")))</f>
        <v>201500518</v>
      </c>
      <c r="C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2024-2025'!$K:$K,0)))+IF($E2="Core",2,15)+$A2),IF(IF(_xlfn.IFNA(MATCH($A$1,'Curriculum 2024-2025'!$A:$A,0),0)&gt;0,1,IF(_xlfn.IFNA(MATCH($A$1,'Curriculum 2024-2025'!$F:$F,0),0)&gt;0,2,IF(_xlfn.IFNA(MATCH($A$1,'Curriculum 2023-2024'!$K:$K,0),0)&gt;0,3,0)))=2,INDEX('Curriculum 2024-2025'!$G:$G,_xlfn.IFNA(MATCH($A$1,'Curriculum 2024-2025'!$A:$A,0),_xlfn.IFNA(MATCH($A$1,'Curriculum 2024-2025'!$F:$F,0),MATCH($A$1,'Curriculum 2024-2025'!$K:$K,0)))+IF($E2="Core",2,15)+$A2),IF(IF(_xlfn.IFNA(MATCH($A$1,'Curriculum 2024-2025'!$A:$A,0),0)&gt;0,1,IF(_xlfn.IFNA(MATCH($A$1,'Curriculum 2024-2025'!$F:$F,0),0)&gt;0,2,IF(_xlfn.IFNA(MATCH($A$1,'Curriculum 2024-2025'!$K:$K,0),0)&gt;0,3,0)))=3,INDEX('Curriculum 2024-2025'!$L:$L,_xlfn.IFNA(MATCH($A$1,'Curriculum 2024-2025'!$A:$A,0),_xlfn.IFNA(MATCH($A$1,'Curriculum 2024-2025'!$F:$F,0),MATCH($A$1,'Curriculum 2024-2025'!$K:$K,0)))+IF($E2="Core",2,15)+$A2),"")))</f>
        <v>Advanced 3D modelling</v>
      </c>
      <c r="D2">
        <v>5</v>
      </c>
      <c r="E2" t="s">
        <v>236</v>
      </c>
    </row>
    <row r="3" spans="1:5" x14ac:dyDescent="0.25">
      <c r="A3">
        <v>2</v>
      </c>
      <c r="B3">
        <f>IF(IF(_xlfn.IFNA(MATCH($A$1,'Curriculum 2024-2025'!$A:$A,0),0)&gt;0,1,IF(_xlfn.IFNA(MATCH($A$1,'Curriculum 2024-2025'!$F:$F,0),0)&gt;0,2,IF(_xlfn.IFNA(MATCH($A$1,'Curriculum 2024-2025'!$K:$K,0),0)&gt;0,3,0)))=1,INDEX('Curriculum 2024-2025'!$A:$A,_xlfn.IFNA(MATCH($A$1,'Curriculum 2024-2025'!$A:$A,0),_xlfn.IFNA(MATCH($A$1,'Curriculum 2024-2025'!$F:$F,0),MATCH($A$1,'Curriculum 2024-2025'!$K:$K,0)))+IF($E3="Core",2,15)+$A3),IF(IF(_xlfn.IFNA(MATCH($A$1,'Curriculum 2024-2025'!$A:$A,0),0)&gt;0,1,IF(_xlfn.IFNA(MATCH($A$1,'Curriculum 2024-2025'!$F:$F,0),0)&gt;0,2,IF(_xlfn.IFNA(MATCH($A$1,'Curriculum 2024-2025'!$K:$K,0),0)&gt;0,3,0)))=2,INDEX('Curriculum 2024-2025'!$F:$F,_xlfn.IFNA(MATCH($A$1,'Curriculum 2024-2025'!$A:$A,0),_xlfn.IFNA(MATCH($A$1,'Curriculum 2024-2025'!$F:$F,0),MATCH($A$1,'Curriculum 2024-2025'!$K:$K,0)))+IF($E3="Core",2,15)+$A3),IF(IF(_xlfn.IFNA(MATCH($A$1,'Curriculum 2024-2025'!$A:$A,0),0)&gt;0,1,IF(_xlfn.IFNA(MATCH($A$1,'Curriculum 2024-2025'!$F:$F,0),0)&gt;0,2,IF(_xlfn.IFNA(MATCH($A$1,'Curriculum 2024-2025'!$K:$K,0),0)&gt;0,3,0)))=3,INDEX('Curriculum 2024-2025'!$K:$K,_xlfn.IFNA(MATCH($A$1,'Curriculum 2024-2025'!$A:$A,0),_xlfn.IFNA(MATCH($A$1,'Curriculum 2024-2025'!$F:$F,0),MATCH($A$1,'Curriculum 2024-2025'!$K:$K,0)))+IF($E3="Core",2,15)+$A3),"")))</f>
        <v>202000030</v>
      </c>
      <c r="C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2024-2025'!$K:$K,0)))+IF($E3="Core",2,15)+$A3),IF(IF(_xlfn.IFNA(MATCH($A$1,'Curriculum 2024-2025'!$A:$A,0),0)&gt;0,1,IF(_xlfn.IFNA(MATCH($A$1,'Curriculum 2024-2025'!$F:$F,0),0)&gt;0,2,IF(_xlfn.IFNA(MATCH($A$1,'Curriculum 2023-2024'!$K:$K,0),0)&gt;0,3,0)))=2,INDEX('Curriculum 2024-2025'!$G:$G,_xlfn.IFNA(MATCH($A$1,'Curriculum 2024-2025'!$A:$A,0),_xlfn.IFNA(MATCH($A$1,'Curriculum 2024-2025'!$F:$F,0),MATCH($A$1,'Curriculum 2024-2025'!$K:$K,0)))+IF($E3="Core",2,15)+$A3),IF(IF(_xlfn.IFNA(MATCH($A$1,'Curriculum 2024-2025'!$A:$A,0),0)&gt;0,1,IF(_xlfn.IFNA(MATCH($A$1,'Curriculum 2024-2025'!$F:$F,0),0)&gt;0,2,IF(_xlfn.IFNA(MATCH($A$1,'Curriculum 2024-2025'!$K:$K,0),0)&gt;0,3,0)))=3,INDEX('Curriculum 2024-2025'!$L:$L,_xlfn.IFNA(MATCH($A$1,'Curriculum 2024-2025'!$A:$A,0),_xlfn.IFNA(MATCH($A$1,'Curriculum 2024-2025'!$F:$F,0),MATCH($A$1,'Curriculum 2024-2025'!$K:$K,0)))+IF($E3="Core",2,15)+$A3),"")))</f>
        <v>Automated Production Systems</v>
      </c>
      <c r="D3">
        <v>5</v>
      </c>
      <c r="E3" t="s">
        <v>236</v>
      </c>
    </row>
    <row r="4" spans="1:5" x14ac:dyDescent="0.25">
      <c r="A4">
        <v>3</v>
      </c>
      <c r="B4">
        <f>IF(IF(_xlfn.IFNA(MATCH($A$1,'Curriculum 2024-2025'!$A:$A,0),0)&gt;0,1,IF(_xlfn.IFNA(MATCH($A$1,'Curriculum 2024-2025'!$F:$F,0),0)&gt;0,2,IF(_xlfn.IFNA(MATCH($A$1,'Curriculum 2024-2025'!$K:$K,0),0)&gt;0,3,0)))=1,INDEX('Curriculum 2024-2025'!$A:$A,_xlfn.IFNA(MATCH($A$1,'Curriculum 2024-2025'!$A:$A,0),_xlfn.IFNA(MATCH($A$1,'Curriculum 2024-2025'!$F:$F,0),MATCH($A$1,'Curriculum 2024-2025'!$K:$K,0)))+IF($E4="Core",2,15)+$A4),IF(IF(_xlfn.IFNA(MATCH($A$1,'Curriculum 2024-2025'!$A:$A,0),0)&gt;0,1,IF(_xlfn.IFNA(MATCH($A$1,'Curriculum 2024-2025'!$F:$F,0),0)&gt;0,2,IF(_xlfn.IFNA(MATCH($A$1,'Curriculum 2024-2025'!$K:$K,0),0)&gt;0,3,0)))=2,INDEX('Curriculum 2024-2025'!$F:$F,_xlfn.IFNA(MATCH($A$1,'Curriculum 2024-2025'!$A:$A,0),_xlfn.IFNA(MATCH($A$1,'Curriculum 2024-2025'!$F:$F,0),MATCH($A$1,'Curriculum 2024-2025'!$K:$K,0)))+IF($E4="Core",2,15)+$A4),IF(IF(_xlfn.IFNA(MATCH($A$1,'Curriculum 2024-2025'!$A:$A,0),0)&gt;0,1,IF(_xlfn.IFNA(MATCH($A$1,'Curriculum 2024-2025'!$F:$F,0),0)&gt;0,2,IF(_xlfn.IFNA(MATCH($A$1,'Curriculum 2024-2025'!$K:$K,0),0)&gt;0,3,0)))=3,INDEX('Curriculum 2024-2025'!$K:$K,_xlfn.IFNA(MATCH($A$1,'Curriculum 2024-2025'!$A:$A,0),_xlfn.IFNA(MATCH($A$1,'Curriculum 2024-2025'!$F:$F,0),MATCH($A$1,'Curriculum 2024-2025'!$K:$K,0)))+IF($E4="Core",2,15)+$A4),"")))</f>
        <v>191124720</v>
      </c>
      <c r="C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2024-2025'!$K:$K,0)))+IF($E4="Core",2,15)+$A4),IF(IF(_xlfn.IFNA(MATCH($A$1,'Curriculum 2024-2025'!$A:$A,0),0)&gt;0,1,IF(_xlfn.IFNA(MATCH($A$1,'Curriculum 2024-2025'!$F:$F,0),0)&gt;0,2,IF(_xlfn.IFNA(MATCH($A$1,'Curriculum 2023-2024'!$K:$K,0),0)&gt;0,3,0)))=2,INDEX('Curriculum 2024-2025'!$G:$G,_xlfn.IFNA(MATCH($A$1,'Curriculum 2024-2025'!$A:$A,0),_xlfn.IFNA(MATCH($A$1,'Curriculum 2024-2025'!$F:$F,0),MATCH($A$1,'Curriculum 2024-2025'!$K:$K,0)))+IF($E4="Core",2,15)+$A4),IF(IF(_xlfn.IFNA(MATCH($A$1,'Curriculum 2024-2025'!$A:$A,0),0)&gt;0,1,IF(_xlfn.IFNA(MATCH($A$1,'Curriculum 2024-2025'!$F:$F,0),0)&gt;0,2,IF(_xlfn.IFNA(MATCH($A$1,'Curriculum 2024-2025'!$K:$K,0),0)&gt;0,3,0)))=3,INDEX('Curriculum 2024-2025'!$L:$L,_xlfn.IFNA(MATCH($A$1,'Curriculum 2024-2025'!$A:$A,0),_xlfn.IFNA(MATCH($A$1,'Curriculum 2024-2025'!$F:$F,0),MATCH($A$1,'Curriculum 2024-2025'!$K:$K,0)))+IF($E4="Core",2,15)+$A4),"")))</f>
        <v>Design of Production &amp; Inventory Systems</v>
      </c>
      <c r="D4">
        <v>5</v>
      </c>
      <c r="E4" t="s">
        <v>236</v>
      </c>
    </row>
    <row r="5" spans="1:5" x14ac:dyDescent="0.25">
      <c r="A5">
        <v>4</v>
      </c>
      <c r="B5">
        <f>IF(IF(_xlfn.IFNA(MATCH($A$1,'Curriculum 2024-2025'!$A:$A,0),0)&gt;0,1,IF(_xlfn.IFNA(MATCH($A$1,'Curriculum 2024-2025'!$F:$F,0),0)&gt;0,2,IF(_xlfn.IFNA(MATCH($A$1,'Curriculum 2024-2025'!$K:$K,0),0)&gt;0,3,0)))=1,INDEX('Curriculum 2024-2025'!$A:$A,_xlfn.IFNA(MATCH($A$1,'Curriculum 2024-2025'!$A:$A,0),_xlfn.IFNA(MATCH($A$1,'Curriculum 2024-2025'!$F:$F,0),MATCH($A$1,'Curriculum 2024-2025'!$K:$K,0)))+IF($E5="Core",2,15)+$A5),IF(IF(_xlfn.IFNA(MATCH($A$1,'Curriculum 2024-2025'!$A:$A,0),0)&gt;0,1,IF(_xlfn.IFNA(MATCH($A$1,'Curriculum 2024-2025'!$F:$F,0),0)&gt;0,2,IF(_xlfn.IFNA(MATCH($A$1,'Curriculum 2024-2025'!$K:$K,0),0)&gt;0,3,0)))=2,INDEX('Curriculum 2024-2025'!$F:$F,_xlfn.IFNA(MATCH($A$1,'Curriculum 2024-2025'!$A:$A,0),_xlfn.IFNA(MATCH($A$1,'Curriculum 2024-2025'!$F:$F,0),MATCH($A$1,'Curriculum 2024-2025'!$K:$K,0)))+IF($E5="Core",2,15)+$A5),IF(IF(_xlfn.IFNA(MATCH($A$1,'Curriculum 2024-2025'!$A:$A,0),0)&gt;0,1,IF(_xlfn.IFNA(MATCH($A$1,'Curriculum 2024-2025'!$F:$F,0),0)&gt;0,2,IF(_xlfn.IFNA(MATCH($A$1,'Curriculum 2024-2025'!$K:$K,0),0)&gt;0,3,0)))=3,INDEX('Curriculum 2024-2025'!$K:$K,_xlfn.IFNA(MATCH($A$1,'Curriculum 2024-2025'!$A:$A,0),_xlfn.IFNA(MATCH($A$1,'Curriculum 2024-2025'!$F:$F,0),MATCH($A$1,'Curriculum 2024-2025'!$K:$K,0)))+IF($E5="Core",2,15)+$A5),"")))</f>
        <v>202400341</v>
      </c>
      <c r="C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2024-2025'!$K:$K,0)))+IF($E5="Core",2,15)+$A5),IF(IF(_xlfn.IFNA(MATCH($A$1,'Curriculum 2024-2025'!$A:$A,0),0)&gt;0,1,IF(_xlfn.IFNA(MATCH($A$1,'Curriculum 2024-2025'!$F:$F,0),0)&gt;0,2,IF(_xlfn.IFNA(MATCH($A$1,'Curriculum 2023-2024'!$K:$K,0),0)&gt;0,3,0)))=2,INDEX('Curriculum 2024-2025'!$G:$G,_xlfn.IFNA(MATCH($A$1,'Curriculum 2024-2025'!$A:$A,0),_xlfn.IFNA(MATCH($A$1,'Curriculum 2024-2025'!$F:$F,0),MATCH($A$1,'Curriculum 2024-2025'!$K:$K,0)))+IF($E5="Core",2,15)+$A5),IF(IF(_xlfn.IFNA(MATCH($A$1,'Curriculum 2024-2025'!$A:$A,0),0)&gt;0,1,IF(_xlfn.IFNA(MATCH($A$1,'Curriculum 2024-2025'!$F:$F,0),0)&gt;0,2,IF(_xlfn.IFNA(MATCH($A$1,'Curriculum 2024-2025'!$K:$K,0),0)&gt;0,3,0)))=3,INDEX('Curriculum 2024-2025'!$L:$L,_xlfn.IFNA(MATCH($A$1,'Curriculum 2024-2025'!$A:$A,0),_xlfn.IFNA(MATCH($A$1,'Curriculum 2024-2025'!$F:$F,0),MATCH($A$1,'Curriculum 2024-2025'!$K:$K,0)))+IF($E5="Core",2,15)+$A5),"")))</f>
        <v>Digital Twin for Smart Industry</v>
      </c>
      <c r="D5">
        <v>5</v>
      </c>
      <c r="E5" t="s">
        <v>236</v>
      </c>
    </row>
    <row r="6" spans="1:5" x14ac:dyDescent="0.25">
      <c r="A6">
        <v>5</v>
      </c>
      <c r="B6">
        <f>IF(IF(_xlfn.IFNA(MATCH($A$1,'Curriculum 2024-2025'!$A:$A,0),0)&gt;0,1,IF(_xlfn.IFNA(MATCH($A$1,'Curriculum 2024-2025'!$F:$F,0),0)&gt;0,2,IF(_xlfn.IFNA(MATCH($A$1,'Curriculum 2024-2025'!$K:$K,0),0)&gt;0,3,0)))=1,INDEX('Curriculum 2024-2025'!$A:$A,_xlfn.IFNA(MATCH($A$1,'Curriculum 2024-2025'!$A:$A,0),_xlfn.IFNA(MATCH($A$1,'Curriculum 2024-2025'!$F:$F,0),MATCH($A$1,'Curriculum 2024-2025'!$K:$K,0)))+IF($E6="Core",2,15)+$A6),IF(IF(_xlfn.IFNA(MATCH($A$1,'Curriculum 2024-2025'!$A:$A,0),0)&gt;0,1,IF(_xlfn.IFNA(MATCH($A$1,'Curriculum 2024-2025'!$F:$F,0),0)&gt;0,2,IF(_xlfn.IFNA(MATCH($A$1,'Curriculum 2024-2025'!$K:$K,0),0)&gt;0,3,0)))=2,INDEX('Curriculum 2024-2025'!$F:$F,_xlfn.IFNA(MATCH($A$1,'Curriculum 2024-2025'!$A:$A,0),_xlfn.IFNA(MATCH($A$1,'Curriculum 2024-2025'!$F:$F,0),MATCH($A$1,'Curriculum 2024-2025'!$K:$K,0)))+IF($E6="Core",2,15)+$A6),IF(IF(_xlfn.IFNA(MATCH($A$1,'Curriculum 2024-2025'!$A:$A,0),0)&gt;0,1,IF(_xlfn.IFNA(MATCH($A$1,'Curriculum 2024-2025'!$F:$F,0),0)&gt;0,2,IF(_xlfn.IFNA(MATCH($A$1,'Curriculum 2024-2025'!$K:$K,0),0)&gt;0,3,0)))=3,INDEX('Curriculum 2024-2025'!$K:$K,_xlfn.IFNA(MATCH($A$1,'Curriculum 2024-2025'!$A:$A,0),_xlfn.IFNA(MATCH($A$1,'Curriculum 2024-2025'!$F:$F,0),MATCH($A$1,'Curriculum 2024-2025'!$K:$K,0)))+IF($E6="Core",2,15)+$A6),"")))</f>
        <v>201600019</v>
      </c>
      <c r="C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2024-2025'!$K:$K,0)))+IF($E6="Core",2,15)+$A6),IF(IF(_xlfn.IFNA(MATCH($A$1,'Curriculum 2024-2025'!$A:$A,0),0)&gt;0,1,IF(_xlfn.IFNA(MATCH($A$1,'Curriculum 2024-2025'!$F:$F,0),0)&gt;0,2,IF(_xlfn.IFNA(MATCH($A$1,'Curriculum 2023-2024'!$K:$K,0),0)&gt;0,3,0)))=2,INDEX('Curriculum 2024-2025'!$G:$G,_xlfn.IFNA(MATCH($A$1,'Curriculum 2024-2025'!$A:$A,0),_xlfn.IFNA(MATCH($A$1,'Curriculum 2024-2025'!$F:$F,0),MATCH($A$1,'Curriculum 2024-2025'!$K:$K,0)))+IF($E6="Core",2,15)+$A6),IF(IF(_xlfn.IFNA(MATCH($A$1,'Curriculum 2024-2025'!$A:$A,0),0)&gt;0,1,IF(_xlfn.IFNA(MATCH($A$1,'Curriculum 2024-2025'!$F:$F,0),0)&gt;0,2,IF(_xlfn.IFNA(MATCH($A$1,'Curriculum 2024-2025'!$K:$K,0),0)&gt;0,3,0)))=3,INDEX('Curriculum 2024-2025'!$L:$L,_xlfn.IFNA(MATCH($A$1,'Curriculum 2024-2025'!$A:$A,0),_xlfn.IFNA(MATCH($A$1,'Curriculum 2024-2025'!$F:$F,0),MATCH($A$1,'Curriculum 2024-2025'!$K:$K,0)))+IF($E6="Core",2,15)+$A6),"")))</f>
        <v>Engery Conversion Technology</v>
      </c>
      <c r="D6">
        <v>5</v>
      </c>
      <c r="E6" t="s">
        <v>236</v>
      </c>
    </row>
    <row r="7" spans="1:5" x14ac:dyDescent="0.25">
      <c r="A7">
        <v>6</v>
      </c>
      <c r="B7">
        <f>IF(IF(_xlfn.IFNA(MATCH($A$1,'Curriculum 2024-2025'!$A:$A,0),0)&gt;0,1,IF(_xlfn.IFNA(MATCH($A$1,'Curriculum 2024-2025'!$F:$F,0),0)&gt;0,2,IF(_xlfn.IFNA(MATCH($A$1,'Curriculum 2024-2025'!$K:$K,0),0)&gt;0,3,0)))=1,INDEX('Curriculum 2024-2025'!$A:$A,_xlfn.IFNA(MATCH($A$1,'Curriculum 2024-2025'!$A:$A,0),_xlfn.IFNA(MATCH($A$1,'Curriculum 2024-2025'!$F:$F,0),MATCH($A$1,'Curriculum 2024-2025'!$K:$K,0)))+IF($E7="Core",2,15)+$A7),IF(IF(_xlfn.IFNA(MATCH($A$1,'Curriculum 2024-2025'!$A:$A,0),0)&gt;0,1,IF(_xlfn.IFNA(MATCH($A$1,'Curriculum 2024-2025'!$F:$F,0),0)&gt;0,2,IF(_xlfn.IFNA(MATCH($A$1,'Curriculum 2024-2025'!$K:$K,0),0)&gt;0,3,0)))=2,INDEX('Curriculum 2024-2025'!$F:$F,_xlfn.IFNA(MATCH($A$1,'Curriculum 2024-2025'!$A:$A,0),_xlfn.IFNA(MATCH($A$1,'Curriculum 2024-2025'!$F:$F,0),MATCH($A$1,'Curriculum 2024-2025'!$K:$K,0)))+IF($E7="Core",2,15)+$A7),IF(IF(_xlfn.IFNA(MATCH($A$1,'Curriculum 2024-2025'!$A:$A,0),0)&gt;0,1,IF(_xlfn.IFNA(MATCH($A$1,'Curriculum 2024-2025'!$F:$F,0),0)&gt;0,2,IF(_xlfn.IFNA(MATCH($A$1,'Curriculum 2024-2025'!$K:$K,0),0)&gt;0,3,0)))=3,INDEX('Curriculum 2024-2025'!$K:$K,_xlfn.IFNA(MATCH($A$1,'Curriculum 2024-2025'!$A:$A,0),_xlfn.IFNA(MATCH($A$1,'Curriculum 2024-2025'!$F:$F,0),MATCH($A$1,'Curriculum 2024-2025'!$K:$K,0)))+IF($E7="Core",2,15)+$A7),"")))</f>
        <v>202400340</v>
      </c>
      <c r="C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2024-2025'!$K:$K,0)))+IF($E7="Core",2,15)+$A7),IF(IF(_xlfn.IFNA(MATCH($A$1,'Curriculum 2024-2025'!$A:$A,0),0)&gt;0,1,IF(_xlfn.IFNA(MATCH($A$1,'Curriculum 2024-2025'!$F:$F,0),0)&gt;0,2,IF(_xlfn.IFNA(MATCH($A$1,'Curriculum 2023-2024'!$K:$K,0),0)&gt;0,3,0)))=2,INDEX('Curriculum 2024-2025'!$G:$G,_xlfn.IFNA(MATCH($A$1,'Curriculum 2024-2025'!$A:$A,0),_xlfn.IFNA(MATCH($A$1,'Curriculum 2024-2025'!$F:$F,0),MATCH($A$1,'Curriculum 2024-2025'!$K:$K,0)))+IF($E7="Core",2,15)+$A7),IF(IF(_xlfn.IFNA(MATCH($A$1,'Curriculum 2024-2025'!$A:$A,0),0)&gt;0,1,IF(_xlfn.IFNA(MATCH($A$1,'Curriculum 2024-2025'!$F:$F,0),0)&gt;0,2,IF(_xlfn.IFNA(MATCH($A$1,'Curriculum 2024-2025'!$K:$K,0),0)&gt;0,3,0)))=3,INDEX('Curriculum 2024-2025'!$L:$L,_xlfn.IFNA(MATCH($A$1,'Curriculum 2024-2025'!$A:$A,0),_xlfn.IFNA(MATCH($A$1,'Curriculum 2024-2025'!$F:$F,0),MATCH($A$1,'Curriculum 2024-2025'!$K:$K,0)))+IF($E7="Core",2,15)+$A7),"")))</f>
        <v>Frontiers in Smart &amp; Sustainable Industries</v>
      </c>
      <c r="D7">
        <v>5</v>
      </c>
      <c r="E7" t="s">
        <v>236</v>
      </c>
    </row>
    <row r="8" spans="1:5" x14ac:dyDescent="0.25">
      <c r="A8">
        <v>7</v>
      </c>
      <c r="B8">
        <f>IF(IF(_xlfn.IFNA(MATCH($A$1,'Curriculum 2024-2025'!$A:$A,0),0)&gt;0,1,IF(_xlfn.IFNA(MATCH($A$1,'Curriculum 2024-2025'!$F:$F,0),0)&gt;0,2,IF(_xlfn.IFNA(MATCH($A$1,'Curriculum 2024-2025'!$K:$K,0),0)&gt;0,3,0)))=1,INDEX('Curriculum 2024-2025'!$A:$A,_xlfn.IFNA(MATCH($A$1,'Curriculum 2024-2025'!$A:$A,0),_xlfn.IFNA(MATCH($A$1,'Curriculum 2024-2025'!$F:$F,0),MATCH($A$1,'Curriculum 2024-2025'!$K:$K,0)))+IF($E8="Core",2,15)+$A8),IF(IF(_xlfn.IFNA(MATCH($A$1,'Curriculum 2024-2025'!$A:$A,0),0)&gt;0,1,IF(_xlfn.IFNA(MATCH($A$1,'Curriculum 2024-2025'!$F:$F,0),0)&gt;0,2,IF(_xlfn.IFNA(MATCH($A$1,'Curriculum 2024-2025'!$K:$K,0),0)&gt;0,3,0)))=2,INDEX('Curriculum 2024-2025'!$F:$F,_xlfn.IFNA(MATCH($A$1,'Curriculum 2024-2025'!$A:$A,0),_xlfn.IFNA(MATCH($A$1,'Curriculum 2024-2025'!$F:$F,0),MATCH($A$1,'Curriculum 2024-2025'!$K:$K,0)))+IF($E8="Core",2,15)+$A8),IF(IF(_xlfn.IFNA(MATCH($A$1,'Curriculum 2024-2025'!$A:$A,0),0)&gt;0,1,IF(_xlfn.IFNA(MATCH($A$1,'Curriculum 2024-2025'!$F:$F,0),0)&gt;0,2,IF(_xlfn.IFNA(MATCH($A$1,'Curriculum 2024-2025'!$K:$K,0),0)&gt;0,3,0)))=3,INDEX('Curriculum 2024-2025'!$K:$K,_xlfn.IFNA(MATCH($A$1,'Curriculum 2024-2025'!$A:$A,0),_xlfn.IFNA(MATCH($A$1,'Curriculum 2024-2025'!$F:$F,0),MATCH($A$1,'Curriculum 2024-2025'!$K:$K,0)))+IF($E8="Core",2,15)+$A8),"")))</f>
        <v>202000032</v>
      </c>
      <c r="C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2024-2025'!$K:$K,0)))+IF($E8="Core",2,15)+$A8),IF(IF(_xlfn.IFNA(MATCH($A$1,'Curriculum 2024-2025'!$A:$A,0),0)&gt;0,1,IF(_xlfn.IFNA(MATCH($A$1,'Curriculum 2024-2025'!$F:$F,0),0)&gt;0,2,IF(_xlfn.IFNA(MATCH($A$1,'Curriculum 2023-2024'!$K:$K,0),0)&gt;0,3,0)))=2,INDEX('Curriculum 2024-2025'!$G:$G,_xlfn.IFNA(MATCH($A$1,'Curriculum 2024-2025'!$A:$A,0),_xlfn.IFNA(MATCH($A$1,'Curriculum 2024-2025'!$F:$F,0),MATCH($A$1,'Curriculum 2024-2025'!$K:$K,0)))+IF($E8="Core",2,15)+$A8),IF(IF(_xlfn.IFNA(MATCH($A$1,'Curriculum 2024-2025'!$A:$A,0),0)&gt;0,1,IF(_xlfn.IFNA(MATCH($A$1,'Curriculum 2024-2025'!$F:$F,0),0)&gt;0,2,IF(_xlfn.IFNA(MATCH($A$1,'Curriculum 2024-2025'!$K:$K,0),0)&gt;0,3,0)))=3,INDEX('Curriculum 2024-2025'!$L:$L,_xlfn.IFNA(MATCH($A$1,'Curriculum 2024-2025'!$A:$A,0),_xlfn.IFNA(MATCH($A$1,'Curriculum 2024-2025'!$F:$F,0),MATCH($A$1,'Curriculum 2024-2025'!$K:$K,0)))+IF($E8="Core",2,15)+$A8),"")))</f>
        <v>Industrial Robotic Systems</v>
      </c>
      <c r="D8">
        <v>5</v>
      </c>
      <c r="E8" t="s">
        <v>236</v>
      </c>
    </row>
    <row r="9" spans="1:5" x14ac:dyDescent="0.25">
      <c r="A9">
        <v>8</v>
      </c>
      <c r="B9">
        <f>IF(IF(_xlfn.IFNA(MATCH($A$1,'Curriculum 2024-2025'!$A:$A,0),0)&gt;0,1,IF(_xlfn.IFNA(MATCH($A$1,'Curriculum 2024-2025'!$F:$F,0),0)&gt;0,2,IF(_xlfn.IFNA(MATCH($A$1,'Curriculum 2024-2025'!$K:$K,0),0)&gt;0,3,0)))=1,INDEX('Curriculum 2024-2025'!$A:$A,_xlfn.IFNA(MATCH($A$1,'Curriculum 2024-2025'!$A:$A,0),_xlfn.IFNA(MATCH($A$1,'Curriculum 2024-2025'!$F:$F,0),MATCH($A$1,'Curriculum 2024-2025'!$K:$K,0)))+IF($E9="Core",2,15)+$A9),IF(IF(_xlfn.IFNA(MATCH($A$1,'Curriculum 2024-2025'!$A:$A,0),0)&gt;0,1,IF(_xlfn.IFNA(MATCH($A$1,'Curriculum 2024-2025'!$F:$F,0),0)&gt;0,2,IF(_xlfn.IFNA(MATCH($A$1,'Curriculum 2024-2025'!$K:$K,0),0)&gt;0,3,0)))=2,INDEX('Curriculum 2024-2025'!$F:$F,_xlfn.IFNA(MATCH($A$1,'Curriculum 2024-2025'!$A:$A,0),_xlfn.IFNA(MATCH($A$1,'Curriculum 2024-2025'!$F:$F,0),MATCH($A$1,'Curriculum 2024-2025'!$K:$K,0)))+IF($E9="Core",2,15)+$A9),IF(IF(_xlfn.IFNA(MATCH($A$1,'Curriculum 2024-2025'!$A:$A,0),0)&gt;0,1,IF(_xlfn.IFNA(MATCH($A$1,'Curriculum 2024-2025'!$F:$F,0),0)&gt;0,2,IF(_xlfn.IFNA(MATCH($A$1,'Curriculum 2024-2025'!$K:$K,0),0)&gt;0,3,0)))=3,INDEX('Curriculum 2024-2025'!$K:$K,_xlfn.IFNA(MATCH($A$1,'Curriculum 2024-2025'!$A:$A,0),_xlfn.IFNA(MATCH($A$1,'Curriculum 2024-2025'!$F:$F,0),MATCH($A$1,'Curriculum 2024-2025'!$K:$K,0)))+IF($E9="Core",2,15)+$A9),"")))</f>
        <v>191102010</v>
      </c>
      <c r="C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2024-2025'!$K:$K,0)))+IF($E9="Core",2,15)+$A9),IF(IF(_xlfn.IFNA(MATCH($A$1,'Curriculum 2024-2025'!$A:$A,0),0)&gt;0,1,IF(_xlfn.IFNA(MATCH($A$1,'Curriculum 2024-2025'!$F:$F,0),0)&gt;0,2,IF(_xlfn.IFNA(MATCH($A$1,'Curriculum 2023-2024'!$K:$K,0),0)&gt;0,3,0)))=2,INDEX('Curriculum 2024-2025'!$G:$G,_xlfn.IFNA(MATCH($A$1,'Curriculum 2024-2025'!$A:$A,0),_xlfn.IFNA(MATCH($A$1,'Curriculum 2024-2025'!$F:$F,0),MATCH($A$1,'Curriculum 2024-2025'!$K:$K,0)))+IF($E9="Core",2,15)+$A9),IF(IF(_xlfn.IFNA(MATCH($A$1,'Curriculum 2024-2025'!$A:$A,0),0)&gt;0,1,IF(_xlfn.IFNA(MATCH($A$1,'Curriculum 2024-2025'!$F:$F,0),0)&gt;0,2,IF(_xlfn.IFNA(MATCH($A$1,'Curriculum 2024-2025'!$K:$K,0),0)&gt;0,3,0)))=3,INDEX('Curriculum 2024-2025'!$L:$L,_xlfn.IFNA(MATCH($A$1,'Curriculum 2024-2025'!$A:$A,0),_xlfn.IFNA(MATCH($A$1,'Curriculum 2024-2025'!$F:$F,0),MATCH($A$1,'Curriculum 2024-2025'!$K:$K,0)))+IF($E9="Core",2,15)+$A9),"")))</f>
        <v>Life-cycle Strategy</v>
      </c>
      <c r="D9">
        <v>5</v>
      </c>
      <c r="E9" t="s">
        <v>236</v>
      </c>
    </row>
    <row r="10" spans="1:5" x14ac:dyDescent="0.25">
      <c r="A10">
        <v>9</v>
      </c>
      <c r="B10">
        <f>IF(IF(_xlfn.IFNA(MATCH($A$1,'Curriculum 2024-2025'!$A:$A,0),0)&gt;0,1,IF(_xlfn.IFNA(MATCH($A$1,'Curriculum 2024-2025'!$F:$F,0),0)&gt;0,2,IF(_xlfn.IFNA(MATCH($A$1,'Curriculum 2024-2025'!$K:$K,0),0)&gt;0,3,0)))=1,INDEX('Curriculum 2024-2025'!$A:$A,_xlfn.IFNA(MATCH($A$1,'Curriculum 2024-2025'!$A:$A,0),_xlfn.IFNA(MATCH($A$1,'Curriculum 2024-2025'!$F:$F,0),MATCH($A$1,'Curriculum 2024-2025'!$K:$K,0)))+IF($E10="Core",2,15)+$A10),IF(IF(_xlfn.IFNA(MATCH($A$1,'Curriculum 2024-2025'!$A:$A,0),0)&gt;0,1,IF(_xlfn.IFNA(MATCH($A$1,'Curriculum 2024-2025'!$F:$F,0),0)&gt;0,2,IF(_xlfn.IFNA(MATCH($A$1,'Curriculum 2024-2025'!$K:$K,0),0)&gt;0,3,0)))=2,INDEX('Curriculum 2024-2025'!$F:$F,_xlfn.IFNA(MATCH($A$1,'Curriculum 2024-2025'!$A:$A,0),_xlfn.IFNA(MATCH($A$1,'Curriculum 2024-2025'!$F:$F,0),MATCH($A$1,'Curriculum 2024-2025'!$K:$K,0)))+IF($E10="Core",2,15)+$A10),IF(IF(_xlfn.IFNA(MATCH($A$1,'Curriculum 2024-2025'!$A:$A,0),0)&gt;0,1,IF(_xlfn.IFNA(MATCH($A$1,'Curriculum 2024-2025'!$F:$F,0),0)&gt;0,2,IF(_xlfn.IFNA(MATCH($A$1,'Curriculum 2024-2025'!$K:$K,0),0)&gt;0,3,0)))=3,INDEX('Curriculum 2024-2025'!$K:$K,_xlfn.IFNA(MATCH($A$1,'Curriculum 2024-2025'!$A:$A,0),_xlfn.IFNA(MATCH($A$1,'Curriculum 2024-2025'!$F:$F,0),MATCH($A$1,'Curriculum 2024-2025'!$K:$K,0)))+IF($E10="Core",2,15)+$A10),"")))</f>
        <v>201900097</v>
      </c>
      <c r="C1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2024-2025'!$K:$K,0)))+IF($E10="Core",2,15)+$A10),IF(IF(_xlfn.IFNA(MATCH($A$1,'Curriculum 2024-2025'!$A:$A,0),0)&gt;0,1,IF(_xlfn.IFNA(MATCH($A$1,'Curriculum 2024-2025'!$F:$F,0),0)&gt;0,2,IF(_xlfn.IFNA(MATCH($A$1,'Curriculum 2023-2024'!$K:$K,0),0)&gt;0,3,0)))=2,INDEX('Curriculum 2024-2025'!$G:$G,_xlfn.IFNA(MATCH($A$1,'Curriculum 2024-2025'!$A:$A,0),_xlfn.IFNA(MATCH($A$1,'Curriculum 2024-2025'!$F:$F,0),MATCH($A$1,'Curriculum 2024-2025'!$K:$K,0)))+IF($E10="Core",2,15)+$A10),IF(IF(_xlfn.IFNA(MATCH($A$1,'Curriculum 2024-2025'!$A:$A,0),0)&gt;0,1,IF(_xlfn.IFNA(MATCH($A$1,'Curriculum 2024-2025'!$F:$F,0),0)&gt;0,2,IF(_xlfn.IFNA(MATCH($A$1,'Curriculum 2024-2025'!$K:$K,0),0)&gt;0,3,0)))=3,INDEX('Curriculum 2024-2025'!$L:$L,_xlfn.IFNA(MATCH($A$1,'Curriculum 2024-2025'!$A:$A,0),_xlfn.IFNA(MATCH($A$1,'Curriculum 2024-2025'!$F:$F,0),MATCH($A$1,'Curriculum 2024-2025'!$K:$K,0)))+IF($E10="Core",2,15)+$A10),"")))</f>
        <v>Machine Learning in Engineering</v>
      </c>
      <c r="D10">
        <v>5</v>
      </c>
      <c r="E10" t="s">
        <v>236</v>
      </c>
    </row>
    <row r="11" spans="1:5" x14ac:dyDescent="0.25">
      <c r="A11">
        <v>10</v>
      </c>
      <c r="B11">
        <f>IF(IF(_xlfn.IFNA(MATCH($A$1,'Curriculum 2024-2025'!$A:$A,0),0)&gt;0,1,IF(_xlfn.IFNA(MATCH($A$1,'Curriculum 2024-2025'!$F:$F,0),0)&gt;0,2,IF(_xlfn.IFNA(MATCH($A$1,'Curriculum 2024-2025'!$K:$K,0),0)&gt;0,3,0)))=1,INDEX('Curriculum 2024-2025'!$A:$A,_xlfn.IFNA(MATCH($A$1,'Curriculum 2024-2025'!$A:$A,0),_xlfn.IFNA(MATCH($A$1,'Curriculum 2024-2025'!$F:$F,0),MATCH($A$1,'Curriculum 2024-2025'!$K:$K,0)))+IF($E11="Core",2,15)+$A11),IF(IF(_xlfn.IFNA(MATCH($A$1,'Curriculum 2024-2025'!$A:$A,0),0)&gt;0,1,IF(_xlfn.IFNA(MATCH($A$1,'Curriculum 2024-2025'!$F:$F,0),0)&gt;0,2,IF(_xlfn.IFNA(MATCH($A$1,'Curriculum 2024-2025'!$K:$K,0),0)&gt;0,3,0)))=2,INDEX('Curriculum 2024-2025'!$F:$F,_xlfn.IFNA(MATCH($A$1,'Curriculum 2024-2025'!$A:$A,0),_xlfn.IFNA(MATCH($A$1,'Curriculum 2024-2025'!$F:$F,0),MATCH($A$1,'Curriculum 2024-2025'!$K:$K,0)))+IF($E11="Core",2,15)+$A11),IF(IF(_xlfn.IFNA(MATCH($A$1,'Curriculum 2024-2025'!$A:$A,0),0)&gt;0,1,IF(_xlfn.IFNA(MATCH($A$1,'Curriculum 2024-2025'!$F:$F,0),0)&gt;0,2,IF(_xlfn.IFNA(MATCH($A$1,'Curriculum 2024-2025'!$K:$K,0),0)&gt;0,3,0)))=3,INDEX('Curriculum 2024-2025'!$K:$K,_xlfn.IFNA(MATCH($A$1,'Curriculum 2024-2025'!$A:$A,0),_xlfn.IFNA(MATCH($A$1,'Curriculum 2024-2025'!$F:$F,0),MATCH($A$1,'Curriculum 2024-2025'!$K:$K,0)))+IF($E11="Core",2,15)+$A11),"")))</f>
        <v>202000028</v>
      </c>
      <c r="C1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2024-2025'!$K:$K,0)))+IF($E11="Core",2,15)+$A11),IF(IF(_xlfn.IFNA(MATCH($A$1,'Curriculum 2024-2025'!$A:$A,0),0)&gt;0,1,IF(_xlfn.IFNA(MATCH($A$1,'Curriculum 2024-2025'!$F:$F,0),0)&gt;0,2,IF(_xlfn.IFNA(MATCH($A$1,'Curriculum 2023-2024'!$K:$K,0),0)&gt;0,3,0)))=2,INDEX('Curriculum 2024-2025'!$G:$G,_xlfn.IFNA(MATCH($A$1,'Curriculum 2024-2025'!$A:$A,0),_xlfn.IFNA(MATCH($A$1,'Curriculum 2024-2025'!$F:$F,0),MATCH($A$1,'Curriculum 2024-2025'!$K:$K,0)))+IF($E11="Core",2,15)+$A11),IF(IF(_xlfn.IFNA(MATCH($A$1,'Curriculum 2024-2025'!$A:$A,0),0)&gt;0,1,IF(_xlfn.IFNA(MATCH($A$1,'Curriculum 2024-2025'!$F:$F,0),0)&gt;0,2,IF(_xlfn.IFNA(MATCH($A$1,'Curriculum 2024-2025'!$K:$K,0),0)&gt;0,3,0)))=3,INDEX('Curriculum 2024-2025'!$L:$L,_xlfn.IFNA(MATCH($A$1,'Curriculum 2024-2025'!$A:$A,0),_xlfn.IFNA(MATCH($A$1,'Curriculum 2024-2025'!$F:$F,0),MATCH($A$1,'Curriculum 2024-2025'!$K:$K,0)))+IF($E11="Core",2,15)+$A11),"")))</f>
        <v>Smart Industry Systems</v>
      </c>
      <c r="D11">
        <v>5</v>
      </c>
      <c r="E11" t="s">
        <v>236</v>
      </c>
    </row>
    <row r="12" spans="1:5" x14ac:dyDescent="0.25">
      <c r="A12">
        <v>11</v>
      </c>
      <c r="B12">
        <f>IF(IF(_xlfn.IFNA(MATCH($A$1,'Curriculum 2024-2025'!$A:$A,0),0)&gt;0,1,IF(_xlfn.IFNA(MATCH($A$1,'Curriculum 2024-2025'!$F:$F,0),0)&gt;0,2,IF(_xlfn.IFNA(MATCH($A$1,'Curriculum 2024-2025'!$K:$K,0),0)&gt;0,3,0)))=1,INDEX('Curriculum 2024-2025'!$A:$A,_xlfn.IFNA(MATCH($A$1,'Curriculum 2024-2025'!$A:$A,0),_xlfn.IFNA(MATCH($A$1,'Curriculum 2024-2025'!$F:$F,0),MATCH($A$1,'Curriculum 2024-2025'!$K:$K,0)))+IF($E12="Core",2,15)+$A12),IF(IF(_xlfn.IFNA(MATCH($A$1,'Curriculum 2024-2025'!$A:$A,0),0)&gt;0,1,IF(_xlfn.IFNA(MATCH($A$1,'Curriculum 2024-2025'!$F:$F,0),0)&gt;0,2,IF(_xlfn.IFNA(MATCH($A$1,'Curriculum 2024-2025'!$K:$K,0),0)&gt;0,3,0)))=2,INDEX('Curriculum 2024-2025'!$F:$F,_xlfn.IFNA(MATCH($A$1,'Curriculum 2024-2025'!$A:$A,0),_xlfn.IFNA(MATCH($A$1,'Curriculum 2024-2025'!$F:$F,0),MATCH($A$1,'Curriculum 2024-2025'!$K:$K,0)))+IF($E12="Core",2,15)+$A12),IF(IF(_xlfn.IFNA(MATCH($A$1,'Curriculum 2024-2025'!$A:$A,0),0)&gt;0,1,IF(_xlfn.IFNA(MATCH($A$1,'Curriculum 2024-2025'!$F:$F,0),0)&gt;0,2,IF(_xlfn.IFNA(MATCH($A$1,'Curriculum 2024-2025'!$K:$K,0),0)&gt;0,3,0)))=3,INDEX('Curriculum 2024-2025'!$K:$K,_xlfn.IFNA(MATCH($A$1,'Curriculum 2024-2025'!$A:$A,0),_xlfn.IFNA(MATCH($A$1,'Curriculum 2024-2025'!$F:$F,0),MATCH($A$1,'Curriculum 2024-2025'!$K:$K,0)))+IF($E12="Core",2,15)+$A12),"")))</f>
        <v>202400342</v>
      </c>
      <c r="C1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2024-2025'!$K:$K,0)))+IF($E12="Core",2,15)+$A12),IF(IF(_xlfn.IFNA(MATCH($A$1,'Curriculum 2024-2025'!$A:$A,0),0)&gt;0,1,IF(_xlfn.IFNA(MATCH($A$1,'Curriculum 2024-2025'!$F:$F,0),0)&gt;0,2,IF(_xlfn.IFNA(MATCH($A$1,'Curriculum 2023-2024'!$K:$K,0),0)&gt;0,3,0)))=2,INDEX('Curriculum 2024-2025'!$G:$G,_xlfn.IFNA(MATCH($A$1,'Curriculum 2024-2025'!$A:$A,0),_xlfn.IFNA(MATCH($A$1,'Curriculum 2024-2025'!$F:$F,0),MATCH($A$1,'Curriculum 2024-2025'!$K:$K,0)))+IF($E12="Core",2,15)+$A12),IF(IF(_xlfn.IFNA(MATCH($A$1,'Curriculum 2024-2025'!$A:$A,0),0)&gt;0,1,IF(_xlfn.IFNA(MATCH($A$1,'Curriculum 2024-2025'!$F:$F,0),0)&gt;0,2,IF(_xlfn.IFNA(MATCH($A$1,'Curriculum 2024-2025'!$K:$K,0),0)&gt;0,3,0)))=3,INDEX('Curriculum 2024-2025'!$L:$L,_xlfn.IFNA(MATCH($A$1,'Curriculum 2024-2025'!$A:$A,0),_xlfn.IFNA(MATCH($A$1,'Curriculum 2024-2025'!$F:$F,0),MATCH($A$1,'Curriculum 2024-2025'!$K:$K,0)))+IF($E12="Core",2,15)+$A12),"")))</f>
        <v>Sustainability in Manufacturing</v>
      </c>
      <c r="D12">
        <v>5</v>
      </c>
      <c r="E12" t="s">
        <v>236</v>
      </c>
    </row>
    <row r="13" spans="1:5" x14ac:dyDescent="0.25">
      <c r="A13">
        <v>12</v>
      </c>
      <c r="B13">
        <f>IF(IF(_xlfn.IFNA(MATCH($A$1,'Curriculum 2024-2025'!$A:$A,0),0)&gt;0,1,IF(_xlfn.IFNA(MATCH($A$1,'Curriculum 2024-2025'!$F:$F,0),0)&gt;0,2,IF(_xlfn.IFNA(MATCH($A$1,'Curriculum 2024-2025'!$K:$K,0),0)&gt;0,3,0)))=1,INDEX('Curriculum 2024-2025'!$A:$A,_xlfn.IFNA(MATCH($A$1,'Curriculum 2024-2025'!$A:$A,0),_xlfn.IFNA(MATCH($A$1,'Curriculum 2024-2025'!$F:$F,0),MATCH($A$1,'Curriculum 2024-2025'!$K:$K,0)))+IF($E13="Core",2,15)+$A13),IF(IF(_xlfn.IFNA(MATCH($A$1,'Curriculum 2024-2025'!$A:$A,0),0)&gt;0,1,IF(_xlfn.IFNA(MATCH($A$1,'Curriculum 2024-2025'!$F:$F,0),0)&gt;0,2,IF(_xlfn.IFNA(MATCH($A$1,'Curriculum 2024-2025'!$K:$K,0),0)&gt;0,3,0)))=2,INDEX('Curriculum 2024-2025'!$F:$F,_xlfn.IFNA(MATCH($A$1,'Curriculum 2024-2025'!$A:$A,0),_xlfn.IFNA(MATCH($A$1,'Curriculum 2024-2025'!$F:$F,0),MATCH($A$1,'Curriculum 2024-2025'!$K:$K,0)))+IF($E13="Core",2,15)+$A13),IF(IF(_xlfn.IFNA(MATCH($A$1,'Curriculum 2024-2025'!$A:$A,0),0)&gt;0,1,IF(_xlfn.IFNA(MATCH($A$1,'Curriculum 2024-2025'!$F:$F,0),0)&gt;0,2,IF(_xlfn.IFNA(MATCH($A$1,'Curriculum 2024-2025'!$K:$K,0),0)&gt;0,3,0)))=3,INDEX('Curriculum 2024-2025'!$K:$K,_xlfn.IFNA(MATCH($A$1,'Curriculum 2024-2025'!$A:$A,0),_xlfn.IFNA(MATCH($A$1,'Curriculum 2024-2025'!$F:$F,0),MATCH($A$1,'Curriculum 2024-2025'!$K:$K,0)))+IF($E13="Core",2,15)+$A13),"")))</f>
        <v>202200111</v>
      </c>
      <c r="C1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2024-2025'!$K:$K,0)))+IF($E13="Core",2,15)+$A13),IF(IF(_xlfn.IFNA(MATCH($A$1,'Curriculum 2024-2025'!$A:$A,0),0)&gt;0,1,IF(_xlfn.IFNA(MATCH($A$1,'Curriculum 2024-2025'!$F:$F,0),0)&gt;0,2,IF(_xlfn.IFNA(MATCH($A$1,'Curriculum 2023-2024'!$K:$K,0),0)&gt;0,3,0)))=2,INDEX('Curriculum 2024-2025'!$G:$G,_xlfn.IFNA(MATCH($A$1,'Curriculum 2024-2025'!$A:$A,0),_xlfn.IFNA(MATCH($A$1,'Curriculum 2024-2025'!$F:$F,0),MATCH($A$1,'Curriculum 2024-2025'!$K:$K,0)))+IF($E13="Core",2,15)+$A13),IF(IF(_xlfn.IFNA(MATCH($A$1,'Curriculum 2024-2025'!$A:$A,0),0)&gt;0,1,IF(_xlfn.IFNA(MATCH($A$1,'Curriculum 2024-2025'!$F:$F,0),0)&gt;0,2,IF(_xlfn.IFNA(MATCH($A$1,'Curriculum 2024-2025'!$K:$K,0),0)&gt;0,3,0)))=3,INDEX('Curriculum 2024-2025'!$L:$L,_xlfn.IFNA(MATCH($A$1,'Curriculum 2024-2025'!$A:$A,0),_xlfn.IFNA(MATCH($A$1,'Curriculum 2024-2025'!$F:$F,0),MATCH($A$1,'Curriculum 2024-2025'!$K:$K,0)))+IF($E13="Core",2,15)+$A13),"")))</f>
        <v>System Identification with Parameter Estimation and Machine Learning</v>
      </c>
      <c r="D13">
        <v>5</v>
      </c>
      <c r="E13" t="s">
        <v>236</v>
      </c>
    </row>
    <row r="14" spans="1:5" x14ac:dyDescent="0.25">
      <c r="A14">
        <v>1</v>
      </c>
      <c r="B14">
        <f>IF(IF(_xlfn.IFNA(MATCH($A$1,'Curriculum 2024-2025'!$A:$A,0),0)&gt;0,1,IF(_xlfn.IFNA(MATCH($A$1,'Curriculum 2024-2025'!$F:$F,0),0)&gt;0,2,IF(_xlfn.IFNA(MATCH($A$1,'Curriculum 2024-2025'!$K:$K,0),0)&gt;0,3,0)))=1,INDEX('Curriculum 2024-2025'!$A:$A,_xlfn.IFNA(MATCH($A$1,'Curriculum 2024-2025'!$A:$A,0),_xlfn.IFNA(MATCH($A$1,'Curriculum 2024-2025'!$F:$F,0),MATCH($A$1,'Curriculum 2024-2025'!$K:$K,0)))+IF($E14="Core",2,15)+$A14),IF(IF(_xlfn.IFNA(MATCH($A$1,'Curriculum 2024-2025'!$A:$A,0),0)&gt;0,1,IF(_xlfn.IFNA(MATCH($A$1,'Curriculum 2024-2025'!$F:$F,0),0)&gt;0,2,IF(_xlfn.IFNA(MATCH($A$1,'Curriculum 2024-2025'!$K:$K,0),0)&gt;0,3,0)))=2,INDEX('Curriculum 2024-2025'!$F:$F,_xlfn.IFNA(MATCH($A$1,'Curriculum 2024-2025'!$A:$A,0),_xlfn.IFNA(MATCH($A$1,'Curriculum 2024-2025'!$F:$F,0),MATCH($A$1,'Curriculum 2024-2025'!$K:$K,0)))+IF($E14="Core",2,15)+$A14),IF(IF(_xlfn.IFNA(MATCH($A$1,'Curriculum 2024-2025'!$A:$A,0),0)&gt;0,1,IF(_xlfn.IFNA(MATCH($A$1,'Curriculum 2024-2025'!$F:$F,0),0)&gt;0,2,IF(_xlfn.IFNA(MATCH($A$1,'Curriculum 2024-2025'!$K:$K,0),0)&gt;0,3,0)))=3,INDEX('Curriculum 2024-2025'!$K:$K,_xlfn.IFNA(MATCH($A$1,'Curriculum 2024-2025'!$A:$A,0),_xlfn.IFNA(MATCH($A$1,'Curriculum 2024-2025'!$F:$F,0),MATCH($A$1,'Curriculum 2024-2025'!$K:$K,0)))+IF($E14="Core",2,15)+$A14),"")))</f>
        <v>201400103</v>
      </c>
      <c r="C1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2024-2025'!$K:$K,0)))+IF($E14="Core",2,15)+$A14),IF(IF(_xlfn.IFNA(MATCH($A$1,'Curriculum 2024-2025'!$A:$A,0),0)&gt;0,1,IF(_xlfn.IFNA(MATCH($A$1,'Curriculum 2024-2025'!$F:$F,0),0)&gt;0,2,IF(_xlfn.IFNA(MATCH($A$1,'Curriculum 2023-2024'!$K:$K,0),0)&gt;0,3,0)))=2,INDEX('Curriculum 2024-2025'!$G:$G,_xlfn.IFNA(MATCH($A$1,'Curriculum 2024-2025'!$A:$A,0),_xlfn.IFNA(MATCH($A$1,'Curriculum 2024-2025'!$F:$F,0),MATCH($A$1,'Curriculum 2024-2025'!$K:$K,0)))+IF($E14="Core",2,15)+$A14),IF(IF(_xlfn.IFNA(MATCH($A$1,'Curriculum 2024-2025'!$A:$A,0),0)&gt;0,1,IF(_xlfn.IFNA(MATCH($A$1,'Curriculum 2024-2025'!$F:$F,0),0)&gt;0,2,IF(_xlfn.IFNA(MATCH($A$1,'Curriculum 2024-2025'!$K:$K,0),0)&gt;0,3,0)))=3,INDEX('Curriculum 2024-2025'!$L:$L,_xlfn.IFNA(MATCH($A$1,'Curriculum 2024-2025'!$A:$A,0),_xlfn.IFNA(MATCH($A$1,'Curriculum 2024-2025'!$F:$F,0),MATCH($A$1,'Curriculum 2024-2025'!$K:$K,0)))+IF($E14="Core",2,15)+$A14),"")))</f>
        <v>3D printing</v>
      </c>
      <c r="D14">
        <v>5</v>
      </c>
      <c r="E14" t="s">
        <v>237</v>
      </c>
    </row>
    <row r="15" spans="1:5" x14ac:dyDescent="0.25">
      <c r="A15">
        <v>2</v>
      </c>
      <c r="B15">
        <f>IF(IF(_xlfn.IFNA(MATCH($A$1,'Curriculum 2024-2025'!$A:$A,0),0)&gt;0,1,IF(_xlfn.IFNA(MATCH($A$1,'Curriculum 2024-2025'!$F:$F,0),0)&gt;0,2,IF(_xlfn.IFNA(MATCH($A$1,'Curriculum 2024-2025'!$K:$K,0),0)&gt;0,3,0)))=1,INDEX('Curriculum 2024-2025'!$A:$A,_xlfn.IFNA(MATCH($A$1,'Curriculum 2024-2025'!$A:$A,0),_xlfn.IFNA(MATCH($A$1,'Curriculum 2024-2025'!$F:$F,0),MATCH($A$1,'Curriculum 2024-2025'!$K:$K,0)))+IF($E15="Core",2,15)+$A15),IF(IF(_xlfn.IFNA(MATCH($A$1,'Curriculum 2024-2025'!$A:$A,0),0)&gt;0,1,IF(_xlfn.IFNA(MATCH($A$1,'Curriculum 2024-2025'!$F:$F,0),0)&gt;0,2,IF(_xlfn.IFNA(MATCH($A$1,'Curriculum 2024-2025'!$K:$K,0),0)&gt;0,3,0)))=2,INDEX('Curriculum 2024-2025'!$F:$F,_xlfn.IFNA(MATCH($A$1,'Curriculum 2024-2025'!$A:$A,0),_xlfn.IFNA(MATCH($A$1,'Curriculum 2024-2025'!$F:$F,0),MATCH($A$1,'Curriculum 2024-2025'!$K:$K,0)))+IF($E15="Core",2,15)+$A15),IF(IF(_xlfn.IFNA(MATCH($A$1,'Curriculum 2024-2025'!$A:$A,0),0)&gt;0,1,IF(_xlfn.IFNA(MATCH($A$1,'Curriculum 2024-2025'!$F:$F,0),0)&gt;0,2,IF(_xlfn.IFNA(MATCH($A$1,'Curriculum 2024-2025'!$K:$K,0),0)&gt;0,3,0)))=3,INDEX('Curriculum 2024-2025'!$K:$K,_xlfn.IFNA(MATCH($A$1,'Curriculum 2024-2025'!$A:$A,0),_xlfn.IFNA(MATCH($A$1,'Curriculum 2024-2025'!$F:$F,0),MATCH($A$1,'Curriculum 2024-2025'!$K:$K,0)))+IF($E15="Core",2,15)+$A15),"")))</f>
        <v>201700365</v>
      </c>
      <c r="C1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2024-2025'!$K:$K,0)))+IF($E15="Core",2,15)+$A15),IF(IF(_xlfn.IFNA(MATCH($A$1,'Curriculum 2024-2025'!$A:$A,0),0)&gt;0,1,IF(_xlfn.IFNA(MATCH($A$1,'Curriculum 2024-2025'!$F:$F,0),0)&gt;0,2,IF(_xlfn.IFNA(MATCH($A$1,'Curriculum 2023-2024'!$K:$K,0),0)&gt;0,3,0)))=2,INDEX('Curriculum 2024-2025'!$G:$G,_xlfn.IFNA(MATCH($A$1,'Curriculum 2024-2025'!$A:$A,0),_xlfn.IFNA(MATCH($A$1,'Curriculum 2024-2025'!$F:$F,0),MATCH($A$1,'Curriculum 2024-2025'!$K:$K,0)))+IF($E15="Core",2,15)+$A15),IF(IF(_xlfn.IFNA(MATCH($A$1,'Curriculum 2024-2025'!$A:$A,0),0)&gt;0,1,IF(_xlfn.IFNA(MATCH($A$1,'Curriculum 2024-2025'!$F:$F,0),0)&gt;0,2,IF(_xlfn.IFNA(MATCH($A$1,'Curriculum 2024-2025'!$K:$K,0),0)&gt;0,3,0)))=3,INDEX('Curriculum 2024-2025'!$L:$L,_xlfn.IFNA(MATCH($A$1,'Curriculum 2024-2025'!$A:$A,0),_xlfn.IFNA(MATCH($A$1,'Curriculum 2024-2025'!$F:$F,0),MATCH($A$1,'Curriculum 2024-2025'!$K:$K,0)))+IF($E15="Core",2,15)+$A15),"")))</f>
        <v>Business Models for Sustainable Energy</v>
      </c>
      <c r="D15">
        <v>5</v>
      </c>
      <c r="E15" t="s">
        <v>237</v>
      </c>
    </row>
    <row r="16" spans="1:5" x14ac:dyDescent="0.25">
      <c r="A16">
        <v>3</v>
      </c>
      <c r="B16">
        <f>IF(IF(_xlfn.IFNA(MATCH($A$1,'Curriculum 2024-2025'!$A:$A,0),0)&gt;0,1,IF(_xlfn.IFNA(MATCH($A$1,'Curriculum 2024-2025'!$F:$F,0),0)&gt;0,2,IF(_xlfn.IFNA(MATCH($A$1,'Curriculum 2024-2025'!$K:$K,0),0)&gt;0,3,0)))=1,INDEX('Curriculum 2024-2025'!$A:$A,_xlfn.IFNA(MATCH($A$1,'Curriculum 2024-2025'!$A:$A,0),_xlfn.IFNA(MATCH($A$1,'Curriculum 2024-2025'!$F:$F,0),MATCH($A$1,'Curriculum 2024-2025'!$K:$K,0)))+IF($E16="Core",2,15)+$A16),IF(IF(_xlfn.IFNA(MATCH($A$1,'Curriculum 2024-2025'!$A:$A,0),0)&gt;0,1,IF(_xlfn.IFNA(MATCH($A$1,'Curriculum 2024-2025'!$F:$F,0),0)&gt;0,2,IF(_xlfn.IFNA(MATCH($A$1,'Curriculum 2024-2025'!$K:$K,0),0)&gt;0,3,0)))=2,INDEX('Curriculum 2024-2025'!$F:$F,_xlfn.IFNA(MATCH($A$1,'Curriculum 2024-2025'!$A:$A,0),_xlfn.IFNA(MATCH($A$1,'Curriculum 2024-2025'!$F:$F,0),MATCH($A$1,'Curriculum 2024-2025'!$K:$K,0)))+IF($E16="Core",2,15)+$A16),IF(IF(_xlfn.IFNA(MATCH($A$1,'Curriculum 2024-2025'!$A:$A,0),0)&gt;0,1,IF(_xlfn.IFNA(MATCH($A$1,'Curriculum 2024-2025'!$F:$F,0),0)&gt;0,2,IF(_xlfn.IFNA(MATCH($A$1,'Curriculum 2024-2025'!$K:$K,0),0)&gt;0,3,0)))=3,INDEX('Curriculum 2024-2025'!$K:$K,_xlfn.IFNA(MATCH($A$1,'Curriculum 2024-2025'!$A:$A,0),_xlfn.IFNA(MATCH($A$1,'Curriculum 2024-2025'!$F:$F,0),MATCH($A$1,'Curriculum 2024-2025'!$K:$K,0)))+IF($E16="Core",2,15)+$A16),"")))</f>
        <v>201700026</v>
      </c>
      <c r="C16"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2024-2025'!$K:$K,0)))+IF($E16="Core",2,15)+$A16),IF(IF(_xlfn.IFNA(MATCH($A$1,'Curriculum 2024-2025'!$A:$A,0),0)&gt;0,1,IF(_xlfn.IFNA(MATCH($A$1,'Curriculum 2024-2025'!$F:$F,0),0)&gt;0,2,IF(_xlfn.IFNA(MATCH($A$1,'Curriculum 2023-2024'!$K:$K,0),0)&gt;0,3,0)))=2,INDEX('Curriculum 2024-2025'!$G:$G,_xlfn.IFNA(MATCH($A$1,'Curriculum 2024-2025'!$A:$A,0),_xlfn.IFNA(MATCH($A$1,'Curriculum 2024-2025'!$F:$F,0),MATCH($A$1,'Curriculum 2024-2025'!$K:$K,0)))+IF($E16="Core",2,15)+$A16),IF(IF(_xlfn.IFNA(MATCH($A$1,'Curriculum 2024-2025'!$A:$A,0),0)&gt;0,1,IF(_xlfn.IFNA(MATCH($A$1,'Curriculum 2024-2025'!$F:$F,0),0)&gt;0,2,IF(_xlfn.IFNA(MATCH($A$1,'Curriculum 2024-2025'!$K:$K,0),0)&gt;0,3,0)))=3,INDEX('Curriculum 2024-2025'!$L:$L,_xlfn.IFNA(MATCH($A$1,'Curriculum 2024-2025'!$A:$A,0),_xlfn.IFNA(MATCH($A$1,'Curriculum 2024-2025'!$F:$F,0),MATCH($A$1,'Curriculum 2024-2025'!$K:$K,0)))+IF($E16="Core",2,15)+$A16),"")))</f>
        <v>Electrical Power Engineering &amp; System Integration</v>
      </c>
      <c r="D16">
        <v>5</v>
      </c>
      <c r="E16" t="s">
        <v>237</v>
      </c>
    </row>
    <row r="17" spans="1:5" x14ac:dyDescent="0.25">
      <c r="A17">
        <v>4</v>
      </c>
      <c r="B17">
        <f>IF(IF(_xlfn.IFNA(MATCH($A$1,'Curriculum 2024-2025'!$A:$A,0),0)&gt;0,1,IF(_xlfn.IFNA(MATCH($A$1,'Curriculum 2024-2025'!$F:$F,0),0)&gt;0,2,IF(_xlfn.IFNA(MATCH($A$1,'Curriculum 2024-2025'!$K:$K,0),0)&gt;0,3,0)))=1,INDEX('Curriculum 2024-2025'!$A:$A,_xlfn.IFNA(MATCH($A$1,'Curriculum 2024-2025'!$A:$A,0),_xlfn.IFNA(MATCH($A$1,'Curriculum 2024-2025'!$F:$F,0),MATCH($A$1,'Curriculum 2024-2025'!$K:$K,0)))+IF($E17="Core",2,15)+$A17),IF(IF(_xlfn.IFNA(MATCH($A$1,'Curriculum 2024-2025'!$A:$A,0),0)&gt;0,1,IF(_xlfn.IFNA(MATCH($A$1,'Curriculum 2024-2025'!$F:$F,0),0)&gt;0,2,IF(_xlfn.IFNA(MATCH($A$1,'Curriculum 2024-2025'!$K:$K,0),0)&gt;0,3,0)))=2,INDEX('Curriculum 2024-2025'!$F:$F,_xlfn.IFNA(MATCH($A$1,'Curriculum 2024-2025'!$A:$A,0),_xlfn.IFNA(MATCH($A$1,'Curriculum 2024-2025'!$F:$F,0),MATCH($A$1,'Curriculum 2024-2025'!$K:$K,0)))+IF($E17="Core",2,15)+$A17),IF(IF(_xlfn.IFNA(MATCH($A$1,'Curriculum 2024-2025'!$A:$A,0),0)&gt;0,1,IF(_xlfn.IFNA(MATCH($A$1,'Curriculum 2024-2025'!$F:$F,0),0)&gt;0,2,IF(_xlfn.IFNA(MATCH($A$1,'Curriculum 2024-2025'!$K:$K,0),0)&gt;0,3,0)))=3,INDEX('Curriculum 2024-2025'!$K:$K,_xlfn.IFNA(MATCH($A$1,'Curriculum 2024-2025'!$A:$A,0),_xlfn.IFNA(MATCH($A$1,'Curriculum 2024-2025'!$F:$F,0),MATCH($A$1,'Curriculum 2024-2025'!$K:$K,0)))+IF($E17="Core",2,15)+$A17),"")))</f>
        <v>202400343</v>
      </c>
      <c r="C17"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2024-2025'!$K:$K,0)))+IF($E17="Core",2,15)+$A17),IF(IF(_xlfn.IFNA(MATCH($A$1,'Curriculum 2024-2025'!$A:$A,0),0)&gt;0,1,IF(_xlfn.IFNA(MATCH($A$1,'Curriculum 2024-2025'!$F:$F,0),0)&gt;0,2,IF(_xlfn.IFNA(MATCH($A$1,'Curriculum 2023-2024'!$K:$K,0),0)&gt;0,3,0)))=2,INDEX('Curriculum 2024-2025'!$G:$G,_xlfn.IFNA(MATCH($A$1,'Curriculum 2024-2025'!$A:$A,0),_xlfn.IFNA(MATCH($A$1,'Curriculum 2024-2025'!$F:$F,0),MATCH($A$1,'Curriculum 2024-2025'!$K:$K,0)))+IF($E17="Core",2,15)+$A17),IF(IF(_xlfn.IFNA(MATCH($A$1,'Curriculum 2024-2025'!$A:$A,0),0)&gt;0,1,IF(_xlfn.IFNA(MATCH($A$1,'Curriculum 2024-2025'!$F:$F,0),0)&gt;0,2,IF(_xlfn.IFNA(MATCH($A$1,'Curriculum 2024-2025'!$K:$K,0),0)&gt;0,3,0)))=3,INDEX('Curriculum 2024-2025'!$L:$L,_xlfn.IFNA(MATCH($A$1,'Curriculum 2024-2025'!$A:$A,0),_xlfn.IFNA(MATCH($A$1,'Curriculum 2024-2025'!$F:$F,0),MATCH($A$1,'Curriculum 2024-2025'!$K:$K,0)))+IF($E17="Core",2,15)+$A17),"")))</f>
        <v>Energy System Integration</v>
      </c>
      <c r="D17">
        <v>5</v>
      </c>
      <c r="E17" t="s">
        <v>237</v>
      </c>
    </row>
    <row r="18" spans="1:5" x14ac:dyDescent="0.25">
      <c r="A18">
        <v>5</v>
      </c>
      <c r="B18">
        <f>IF(IF(_xlfn.IFNA(MATCH($A$1,'Curriculum 2024-2025'!$A:$A,0),0)&gt;0,1,IF(_xlfn.IFNA(MATCH($A$1,'Curriculum 2024-2025'!$F:$F,0),0)&gt;0,2,IF(_xlfn.IFNA(MATCH($A$1,'Curriculum 2024-2025'!$K:$K,0),0)&gt;0,3,0)))=1,INDEX('Curriculum 2024-2025'!$A:$A,_xlfn.IFNA(MATCH($A$1,'Curriculum 2024-2025'!$A:$A,0),_xlfn.IFNA(MATCH($A$1,'Curriculum 2024-2025'!$F:$F,0),MATCH($A$1,'Curriculum 2024-2025'!$K:$K,0)))+IF($E18="Core",2,15)+$A18),IF(IF(_xlfn.IFNA(MATCH($A$1,'Curriculum 2024-2025'!$A:$A,0),0)&gt;0,1,IF(_xlfn.IFNA(MATCH($A$1,'Curriculum 2024-2025'!$F:$F,0),0)&gt;0,2,IF(_xlfn.IFNA(MATCH($A$1,'Curriculum 2024-2025'!$K:$K,0),0)&gt;0,3,0)))=2,INDEX('Curriculum 2024-2025'!$F:$F,_xlfn.IFNA(MATCH($A$1,'Curriculum 2024-2025'!$A:$A,0),_xlfn.IFNA(MATCH($A$1,'Curriculum 2024-2025'!$F:$F,0),MATCH($A$1,'Curriculum 2024-2025'!$K:$K,0)))+IF($E18="Core",2,15)+$A18),IF(IF(_xlfn.IFNA(MATCH($A$1,'Curriculum 2024-2025'!$A:$A,0),0)&gt;0,1,IF(_xlfn.IFNA(MATCH($A$1,'Curriculum 2024-2025'!$F:$F,0),0)&gt;0,2,IF(_xlfn.IFNA(MATCH($A$1,'Curriculum 2024-2025'!$K:$K,0),0)&gt;0,3,0)))=3,INDEX('Curriculum 2024-2025'!$K:$K,_xlfn.IFNA(MATCH($A$1,'Curriculum 2024-2025'!$A:$A,0),_xlfn.IFNA(MATCH($A$1,'Curriculum 2024-2025'!$F:$F,0),MATCH($A$1,'Curriculum 2024-2025'!$K:$K,0)))+IF($E18="Core",2,15)+$A18),"")))</f>
        <v>201700075</v>
      </c>
      <c r="C18"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2024-2025'!$K:$K,0)))+IF($E18="Core",2,15)+$A18),IF(IF(_xlfn.IFNA(MATCH($A$1,'Curriculum 2024-2025'!$A:$A,0),0)&gt;0,1,IF(_xlfn.IFNA(MATCH($A$1,'Curriculum 2024-2025'!$F:$F,0),0)&gt;0,2,IF(_xlfn.IFNA(MATCH($A$1,'Curriculum 2023-2024'!$K:$K,0),0)&gt;0,3,0)))=2,INDEX('Curriculum 2024-2025'!$G:$G,_xlfn.IFNA(MATCH($A$1,'Curriculum 2024-2025'!$A:$A,0),_xlfn.IFNA(MATCH($A$1,'Curriculum 2024-2025'!$F:$F,0),MATCH($A$1,'Curriculum 2024-2025'!$K:$K,0)))+IF($E18="Core",2,15)+$A18),IF(IF(_xlfn.IFNA(MATCH($A$1,'Curriculum 2024-2025'!$A:$A,0),0)&gt;0,1,IF(_xlfn.IFNA(MATCH($A$1,'Curriculum 2024-2025'!$F:$F,0),0)&gt;0,2,IF(_xlfn.IFNA(MATCH($A$1,'Curriculum 2024-2025'!$K:$K,0),0)&gt;0,3,0)))=3,INDEX('Curriculum 2024-2025'!$L:$L,_xlfn.IFNA(MATCH($A$1,'Curriculum 2024-2025'!$A:$A,0),_xlfn.IFNA(MATCH($A$1,'Curriculum 2024-2025'!$F:$F,0),MATCH($A$1,'Curriculum 2024-2025'!$K:$K,0)))+IF($E18="Core",2,15)+$A18),"")))</f>
        <v>Internet of Things</v>
      </c>
      <c r="D18">
        <v>5</v>
      </c>
      <c r="E18" t="s">
        <v>237</v>
      </c>
    </row>
    <row r="19" spans="1:5" x14ac:dyDescent="0.25">
      <c r="A19">
        <v>6</v>
      </c>
      <c r="B19">
        <f>IF(IF(_xlfn.IFNA(MATCH($A$1,'Curriculum 2024-2025'!$A:$A,0),0)&gt;0,1,IF(_xlfn.IFNA(MATCH($A$1,'Curriculum 2024-2025'!$F:$F,0),0)&gt;0,2,IF(_xlfn.IFNA(MATCH($A$1,'Curriculum 2024-2025'!$K:$K,0),0)&gt;0,3,0)))=1,INDEX('Curriculum 2024-2025'!$A:$A,_xlfn.IFNA(MATCH($A$1,'Curriculum 2024-2025'!$A:$A,0),_xlfn.IFNA(MATCH($A$1,'Curriculum 2024-2025'!$F:$F,0),MATCH($A$1,'Curriculum 2024-2025'!$K:$K,0)))+IF($E19="Core",2,15)+$A19),IF(IF(_xlfn.IFNA(MATCH($A$1,'Curriculum 2024-2025'!$A:$A,0),0)&gt;0,1,IF(_xlfn.IFNA(MATCH($A$1,'Curriculum 2024-2025'!$F:$F,0),0)&gt;0,2,IF(_xlfn.IFNA(MATCH($A$1,'Curriculum 2024-2025'!$K:$K,0),0)&gt;0,3,0)))=2,INDEX('Curriculum 2024-2025'!$F:$F,_xlfn.IFNA(MATCH($A$1,'Curriculum 2024-2025'!$A:$A,0),_xlfn.IFNA(MATCH($A$1,'Curriculum 2024-2025'!$F:$F,0),MATCH($A$1,'Curriculum 2024-2025'!$K:$K,0)))+IF($E19="Core",2,15)+$A19),IF(IF(_xlfn.IFNA(MATCH($A$1,'Curriculum 2024-2025'!$A:$A,0),0)&gt;0,1,IF(_xlfn.IFNA(MATCH($A$1,'Curriculum 2024-2025'!$F:$F,0),0)&gt;0,2,IF(_xlfn.IFNA(MATCH($A$1,'Curriculum 2024-2025'!$K:$K,0),0)&gt;0,3,0)))=3,INDEX('Curriculum 2024-2025'!$K:$K,_xlfn.IFNA(MATCH($A$1,'Curriculum 2024-2025'!$A:$A,0),_xlfn.IFNA(MATCH($A$1,'Curriculum 2024-2025'!$F:$F,0),MATCH($A$1,'Curriculum 2024-2025'!$K:$K,0)))+IF($E19="Core",2,15)+$A19),"")))</f>
        <v>191137400</v>
      </c>
      <c r="C19"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2024-2025'!$K:$K,0)))+IF($E19="Core",2,15)+$A19),IF(IF(_xlfn.IFNA(MATCH($A$1,'Curriculum 2024-2025'!$A:$A,0),0)&gt;0,1,IF(_xlfn.IFNA(MATCH($A$1,'Curriculum 2024-2025'!$F:$F,0),0)&gt;0,2,IF(_xlfn.IFNA(MATCH($A$1,'Curriculum 2023-2024'!$K:$K,0),0)&gt;0,3,0)))=2,INDEX('Curriculum 2024-2025'!$G:$G,_xlfn.IFNA(MATCH($A$1,'Curriculum 2024-2025'!$A:$A,0),_xlfn.IFNA(MATCH($A$1,'Curriculum 2024-2025'!$F:$F,0),MATCH($A$1,'Curriculum 2024-2025'!$K:$K,0)))+IF($E19="Core",2,15)+$A19),IF(IF(_xlfn.IFNA(MATCH($A$1,'Curriculum 2024-2025'!$A:$A,0),0)&gt;0,1,IF(_xlfn.IFNA(MATCH($A$1,'Curriculum 2024-2025'!$F:$F,0),0)&gt;0,2,IF(_xlfn.IFNA(MATCH($A$1,'Curriculum 2024-2025'!$K:$K,0),0)&gt;0,3,0)))=3,INDEX('Curriculum 2024-2025'!$L:$L,_xlfn.IFNA(MATCH($A$1,'Curriculum 2024-2025'!$A:$A,0),_xlfn.IFNA(MATCH($A$1,'Curriculum 2024-2025'!$F:$F,0),MATCH($A$1,'Curriculum 2024-2025'!$K:$K,0)))+IF($E19="Core",2,15)+$A19),"")))</f>
        <v>Laser Materials Processing</v>
      </c>
      <c r="D19">
        <v>5</v>
      </c>
      <c r="E19" t="s">
        <v>237</v>
      </c>
    </row>
    <row r="20" spans="1:5" x14ac:dyDescent="0.25">
      <c r="A20">
        <v>7</v>
      </c>
      <c r="B20">
        <f>IF(IF(_xlfn.IFNA(MATCH($A$1,'Curriculum 2024-2025'!$A:$A,0),0)&gt;0,1,IF(_xlfn.IFNA(MATCH($A$1,'Curriculum 2024-2025'!$F:$F,0),0)&gt;0,2,IF(_xlfn.IFNA(MATCH($A$1,'Curriculum 2024-2025'!$K:$K,0),0)&gt;0,3,0)))=1,INDEX('Curriculum 2024-2025'!$A:$A,_xlfn.IFNA(MATCH($A$1,'Curriculum 2024-2025'!$A:$A,0),_xlfn.IFNA(MATCH($A$1,'Curriculum 2024-2025'!$F:$F,0),MATCH($A$1,'Curriculum 2024-2025'!$K:$K,0)))+IF($E20="Core",2,15)+$A20),IF(IF(_xlfn.IFNA(MATCH($A$1,'Curriculum 2024-2025'!$A:$A,0),0)&gt;0,1,IF(_xlfn.IFNA(MATCH($A$1,'Curriculum 2024-2025'!$F:$F,0),0)&gt;0,2,IF(_xlfn.IFNA(MATCH($A$1,'Curriculum 2024-2025'!$K:$K,0),0)&gt;0,3,0)))=2,INDEX('Curriculum 2024-2025'!$F:$F,_xlfn.IFNA(MATCH($A$1,'Curriculum 2024-2025'!$A:$A,0),_xlfn.IFNA(MATCH($A$1,'Curriculum 2024-2025'!$F:$F,0),MATCH($A$1,'Curriculum 2024-2025'!$K:$K,0)))+IF($E20="Core",2,15)+$A20),IF(IF(_xlfn.IFNA(MATCH($A$1,'Curriculum 2024-2025'!$A:$A,0),0)&gt;0,1,IF(_xlfn.IFNA(MATCH($A$1,'Curriculum 2024-2025'!$F:$F,0),0)&gt;0,2,IF(_xlfn.IFNA(MATCH($A$1,'Curriculum 2024-2025'!$K:$K,0),0)&gt;0,3,0)))=3,INDEX('Curriculum 2024-2025'!$K:$K,_xlfn.IFNA(MATCH($A$1,'Curriculum 2024-2025'!$A:$A,0),_xlfn.IFNA(MATCH($A$1,'Curriculum 2024-2025'!$F:$F,0),MATCH($A$1,'Curriculum 2024-2025'!$K:$K,0)))+IF($E20="Core",2,15)+$A20),"")))</f>
        <v>201200146</v>
      </c>
      <c r="C20"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2024-2025'!$K:$K,0)))+IF($E20="Core",2,15)+$A20),IF(IF(_xlfn.IFNA(MATCH($A$1,'Curriculum 2024-2025'!$A:$A,0),0)&gt;0,1,IF(_xlfn.IFNA(MATCH($A$1,'Curriculum 2024-2025'!$F:$F,0),0)&gt;0,2,IF(_xlfn.IFNA(MATCH($A$1,'Curriculum 2023-2024'!$K:$K,0),0)&gt;0,3,0)))=2,INDEX('Curriculum 2024-2025'!$G:$G,_xlfn.IFNA(MATCH($A$1,'Curriculum 2024-2025'!$A:$A,0),_xlfn.IFNA(MATCH($A$1,'Curriculum 2024-2025'!$F:$F,0),MATCH($A$1,'Curriculum 2024-2025'!$K:$K,0)))+IF($E20="Core",2,15)+$A20),IF(IF(_xlfn.IFNA(MATCH($A$1,'Curriculum 2024-2025'!$A:$A,0),0)&gt;0,1,IF(_xlfn.IFNA(MATCH($A$1,'Curriculum 2024-2025'!$F:$F,0),0)&gt;0,2,IF(_xlfn.IFNA(MATCH($A$1,'Curriculum 2024-2025'!$K:$K,0),0)&gt;0,3,0)))=3,INDEX('Curriculum 2024-2025'!$L:$L,_xlfn.IFNA(MATCH($A$1,'Curriculum 2024-2025'!$A:$A,0),_xlfn.IFNA(MATCH($A$1,'Curriculum 2024-2025'!$F:$F,0),MATCH($A$1,'Curriculum 2024-2025'!$K:$K,0)))+IF($E20="Core",2,15)+$A20),"")))</f>
        <v>Maintenance Engineering &amp; Management</v>
      </c>
      <c r="D20">
        <v>5</v>
      </c>
      <c r="E20" t="s">
        <v>237</v>
      </c>
    </row>
    <row r="21" spans="1:5" x14ac:dyDescent="0.25">
      <c r="A21">
        <v>8</v>
      </c>
      <c r="B21">
        <f>IF(IF(_xlfn.IFNA(MATCH($A$1,'Curriculum 2024-2025'!$A:$A,0),0)&gt;0,1,IF(_xlfn.IFNA(MATCH($A$1,'Curriculum 2024-2025'!$F:$F,0),0)&gt;0,2,IF(_xlfn.IFNA(MATCH($A$1,'Curriculum 2024-2025'!$K:$K,0),0)&gt;0,3,0)))=1,INDEX('Curriculum 2024-2025'!$A:$A,_xlfn.IFNA(MATCH($A$1,'Curriculum 2024-2025'!$A:$A,0),_xlfn.IFNA(MATCH($A$1,'Curriculum 2024-2025'!$F:$F,0),MATCH($A$1,'Curriculum 2024-2025'!$K:$K,0)))+IF($E21="Core",2,15)+$A21),IF(IF(_xlfn.IFNA(MATCH($A$1,'Curriculum 2024-2025'!$A:$A,0),0)&gt;0,1,IF(_xlfn.IFNA(MATCH($A$1,'Curriculum 2024-2025'!$F:$F,0),0)&gt;0,2,IF(_xlfn.IFNA(MATCH($A$1,'Curriculum 2024-2025'!$K:$K,0),0)&gt;0,3,0)))=2,INDEX('Curriculum 2024-2025'!$F:$F,_xlfn.IFNA(MATCH($A$1,'Curriculum 2024-2025'!$A:$A,0),_xlfn.IFNA(MATCH($A$1,'Curriculum 2024-2025'!$F:$F,0),MATCH($A$1,'Curriculum 2024-2025'!$K:$K,0)))+IF($E21="Core",2,15)+$A21),IF(IF(_xlfn.IFNA(MATCH($A$1,'Curriculum 2024-2025'!$A:$A,0),0)&gt;0,1,IF(_xlfn.IFNA(MATCH($A$1,'Curriculum 2024-2025'!$F:$F,0),0)&gt;0,2,IF(_xlfn.IFNA(MATCH($A$1,'Curriculum 2024-2025'!$K:$K,0),0)&gt;0,3,0)))=3,INDEX('Curriculum 2024-2025'!$K:$K,_xlfn.IFNA(MATCH($A$1,'Curriculum 2024-2025'!$A:$A,0),_xlfn.IFNA(MATCH($A$1,'Curriculum 2024-2025'!$F:$F,0),MATCH($A$1,'Curriculum 2024-2025'!$K:$K,0)))+IF($E21="Core",2,15)+$A21),"")))</f>
        <v>191102041</v>
      </c>
      <c r="C21"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2024-2025'!$K:$K,0)))+IF($E21="Core",2,15)+$A21),IF(IF(_xlfn.IFNA(MATCH($A$1,'Curriculum 2024-2025'!$A:$A,0),0)&gt;0,1,IF(_xlfn.IFNA(MATCH($A$1,'Curriculum 2024-2025'!$F:$F,0),0)&gt;0,2,IF(_xlfn.IFNA(MATCH($A$1,'Curriculum 2023-2024'!$K:$K,0),0)&gt;0,3,0)))=2,INDEX('Curriculum 2024-2025'!$G:$G,_xlfn.IFNA(MATCH($A$1,'Curriculum 2024-2025'!$A:$A,0),_xlfn.IFNA(MATCH($A$1,'Curriculum 2024-2025'!$F:$F,0),MATCH($A$1,'Curriculum 2024-2025'!$K:$K,0)))+IF($E21="Core",2,15)+$A21),IF(IF(_xlfn.IFNA(MATCH($A$1,'Curriculum 2024-2025'!$A:$A,0),0)&gt;0,1,IF(_xlfn.IFNA(MATCH($A$1,'Curriculum 2024-2025'!$F:$F,0),0)&gt;0,2,IF(_xlfn.IFNA(MATCH($A$1,'Curriculum 2024-2025'!$K:$K,0),0)&gt;0,3,0)))=3,INDEX('Curriculum 2024-2025'!$L:$L,_xlfn.IFNA(MATCH($A$1,'Curriculum 2024-2025'!$A:$A,0),_xlfn.IFNA(MATCH($A$1,'Curriculum 2024-2025'!$F:$F,0),MATCH($A$1,'Curriculum 2024-2025'!$K:$K,0)))+IF($E21="Core",2,15)+$A21),"")))</f>
        <v>Manufacturing Facility Design</v>
      </c>
      <c r="D21">
        <v>5</v>
      </c>
      <c r="E21" t="s">
        <v>237</v>
      </c>
    </row>
    <row r="22" spans="1:5" x14ac:dyDescent="0.25">
      <c r="A22">
        <v>9</v>
      </c>
      <c r="B22">
        <f>IF(IF(_xlfn.IFNA(MATCH($A$1,'Curriculum 2024-2025'!$A:$A,0),0)&gt;0,1,IF(_xlfn.IFNA(MATCH($A$1,'Curriculum 2024-2025'!$F:$F,0),0)&gt;0,2,IF(_xlfn.IFNA(MATCH($A$1,'Curriculum 2024-2025'!$K:$K,0),0)&gt;0,3,0)))=1,INDEX('Curriculum 2024-2025'!$A:$A,_xlfn.IFNA(MATCH($A$1,'Curriculum 2024-2025'!$A:$A,0),_xlfn.IFNA(MATCH($A$1,'Curriculum 2024-2025'!$F:$F,0),MATCH($A$1,'Curriculum 2024-2025'!$K:$K,0)))+IF($E22="Core",2,15)+$A22),IF(IF(_xlfn.IFNA(MATCH($A$1,'Curriculum 2024-2025'!$A:$A,0),0)&gt;0,1,IF(_xlfn.IFNA(MATCH($A$1,'Curriculum 2024-2025'!$F:$F,0),0)&gt;0,2,IF(_xlfn.IFNA(MATCH($A$1,'Curriculum 2024-2025'!$K:$K,0),0)&gt;0,3,0)))=2,INDEX('Curriculum 2024-2025'!$F:$F,_xlfn.IFNA(MATCH($A$1,'Curriculum 2024-2025'!$A:$A,0),_xlfn.IFNA(MATCH($A$1,'Curriculum 2024-2025'!$F:$F,0),MATCH($A$1,'Curriculum 2024-2025'!$K:$K,0)))+IF($E22="Core",2,15)+$A22),IF(IF(_xlfn.IFNA(MATCH($A$1,'Curriculum 2024-2025'!$A:$A,0),0)&gt;0,1,IF(_xlfn.IFNA(MATCH($A$1,'Curriculum 2024-2025'!$F:$F,0),0)&gt;0,2,IF(_xlfn.IFNA(MATCH($A$1,'Curriculum 2024-2025'!$K:$K,0),0)&gt;0,3,0)))=3,INDEX('Curriculum 2024-2025'!$K:$K,_xlfn.IFNA(MATCH($A$1,'Curriculum 2024-2025'!$A:$A,0),_xlfn.IFNA(MATCH($A$1,'Curriculum 2024-2025'!$F:$F,0),MATCH($A$1,'Curriculum 2024-2025'!$K:$K,0)))+IF($E22="Core",2,15)+$A22),"")))</f>
        <v>192850750</v>
      </c>
      <c r="C22"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2024-2025'!$K:$K,0)))+IF($E22="Core",2,15)+$A22),IF(IF(_xlfn.IFNA(MATCH($A$1,'Curriculum 2024-2025'!$A:$A,0),0)&gt;0,1,IF(_xlfn.IFNA(MATCH($A$1,'Curriculum 2024-2025'!$F:$F,0),0)&gt;0,2,IF(_xlfn.IFNA(MATCH($A$1,'Curriculum 2023-2024'!$K:$K,0),0)&gt;0,3,0)))=2,INDEX('Curriculum 2024-2025'!$G:$G,_xlfn.IFNA(MATCH($A$1,'Curriculum 2024-2025'!$A:$A,0),_xlfn.IFNA(MATCH($A$1,'Curriculum 2024-2025'!$F:$F,0),MATCH($A$1,'Curriculum 2024-2025'!$K:$K,0)))+IF($E22="Core",2,15)+$A22),IF(IF(_xlfn.IFNA(MATCH($A$1,'Curriculum 2024-2025'!$A:$A,0),0)&gt;0,1,IF(_xlfn.IFNA(MATCH($A$1,'Curriculum 2024-2025'!$F:$F,0),0)&gt;0,2,IF(_xlfn.IFNA(MATCH($A$1,'Curriculum 2024-2025'!$K:$K,0),0)&gt;0,3,0)))=3,INDEX('Curriculum 2024-2025'!$L:$L,_xlfn.IFNA(MATCH($A$1,'Curriculum 2024-2025'!$A:$A,0),_xlfn.IFNA(MATCH($A$1,'Curriculum 2024-2025'!$F:$F,0),MATCH($A$1,'Curriculum 2024-2025'!$K:$K,0)))+IF($E22="Core",2,15)+$A22),"")))</f>
        <v>Product Life Cycle Management</v>
      </c>
      <c r="D22">
        <v>5</v>
      </c>
      <c r="E22" t="s">
        <v>237</v>
      </c>
    </row>
    <row r="23" spans="1:5" x14ac:dyDescent="0.25">
      <c r="A23">
        <v>10</v>
      </c>
      <c r="B23">
        <f>IF(IF(_xlfn.IFNA(MATCH($A$1,'Curriculum 2024-2025'!$A:$A,0),0)&gt;0,1,IF(_xlfn.IFNA(MATCH($A$1,'Curriculum 2024-2025'!$F:$F,0),0)&gt;0,2,IF(_xlfn.IFNA(MATCH($A$1,'Curriculum 2024-2025'!$K:$K,0),0)&gt;0,3,0)))=1,INDEX('Curriculum 2024-2025'!$A:$A,_xlfn.IFNA(MATCH($A$1,'Curriculum 2024-2025'!$A:$A,0),_xlfn.IFNA(MATCH($A$1,'Curriculum 2024-2025'!$F:$F,0),MATCH($A$1,'Curriculum 2024-2025'!$K:$K,0)))+IF($E23="Core",2,15)+$A23),IF(IF(_xlfn.IFNA(MATCH($A$1,'Curriculum 2024-2025'!$A:$A,0),0)&gt;0,1,IF(_xlfn.IFNA(MATCH($A$1,'Curriculum 2024-2025'!$F:$F,0),0)&gt;0,2,IF(_xlfn.IFNA(MATCH($A$1,'Curriculum 2024-2025'!$K:$K,0),0)&gt;0,3,0)))=2,INDEX('Curriculum 2024-2025'!$F:$F,_xlfn.IFNA(MATCH($A$1,'Curriculum 2024-2025'!$A:$A,0),_xlfn.IFNA(MATCH($A$1,'Curriculum 2024-2025'!$F:$F,0),MATCH($A$1,'Curriculum 2024-2025'!$K:$K,0)))+IF($E23="Core",2,15)+$A23),IF(IF(_xlfn.IFNA(MATCH($A$1,'Curriculum 2024-2025'!$A:$A,0),0)&gt;0,1,IF(_xlfn.IFNA(MATCH($A$1,'Curriculum 2024-2025'!$F:$F,0),0)&gt;0,2,IF(_xlfn.IFNA(MATCH($A$1,'Curriculum 2024-2025'!$K:$K,0),0)&gt;0,3,0)))=3,INDEX('Curriculum 2024-2025'!$K:$K,_xlfn.IFNA(MATCH($A$1,'Curriculum 2024-2025'!$A:$A,0),_xlfn.IFNA(MATCH($A$1,'Curriculum 2024-2025'!$F:$F,0),MATCH($A$1,'Curriculum 2024-2025'!$K:$K,0)))+IF($E23="Core",2,15)+$A23),"")))</f>
        <v>202100226</v>
      </c>
      <c r="C23"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2024-2025'!$K:$K,0)))+IF($E23="Core",2,15)+$A23),IF(IF(_xlfn.IFNA(MATCH($A$1,'Curriculum 2024-2025'!$A:$A,0),0)&gt;0,1,IF(_xlfn.IFNA(MATCH($A$1,'Curriculum 2024-2025'!$F:$F,0),0)&gt;0,2,IF(_xlfn.IFNA(MATCH($A$1,'Curriculum 2023-2024'!$K:$K,0),0)&gt;0,3,0)))=2,INDEX('Curriculum 2024-2025'!$G:$G,_xlfn.IFNA(MATCH($A$1,'Curriculum 2024-2025'!$A:$A,0),_xlfn.IFNA(MATCH($A$1,'Curriculum 2024-2025'!$F:$F,0),MATCH($A$1,'Curriculum 2024-2025'!$K:$K,0)))+IF($E23="Core",2,15)+$A23),IF(IF(_xlfn.IFNA(MATCH($A$1,'Curriculum 2024-2025'!$A:$A,0),0)&gt;0,1,IF(_xlfn.IFNA(MATCH($A$1,'Curriculum 2024-2025'!$F:$F,0),0)&gt;0,2,IF(_xlfn.IFNA(MATCH($A$1,'Curriculum 2024-2025'!$K:$K,0),0)&gt;0,3,0)))=3,INDEX('Curriculum 2024-2025'!$L:$L,_xlfn.IFNA(MATCH($A$1,'Curriculum 2024-2025'!$A:$A,0),_xlfn.IFNA(MATCH($A$1,'Curriculum 2024-2025'!$F:$F,0),MATCH($A$1,'Curriculum 2024-2025'!$K:$K,0)))+IF($E23="Core",2,15)+$A23),"")))</f>
        <v>Reinforcement Learning in Engineering</v>
      </c>
      <c r="D23">
        <v>5</v>
      </c>
      <c r="E23" t="s">
        <v>237</v>
      </c>
    </row>
    <row r="24" spans="1:5" x14ac:dyDescent="0.25">
      <c r="A24">
        <v>11</v>
      </c>
      <c r="B24">
        <f>IF(IF(_xlfn.IFNA(MATCH($A$1,'Curriculum 2024-2025'!$A:$A,0),0)&gt;0,1,IF(_xlfn.IFNA(MATCH($A$1,'Curriculum 2024-2025'!$F:$F,0),0)&gt;0,2,IF(_xlfn.IFNA(MATCH($A$1,'Curriculum 2024-2025'!$K:$K,0),0)&gt;0,3,0)))=1,INDEX('Curriculum 2024-2025'!$A:$A,_xlfn.IFNA(MATCH($A$1,'Curriculum 2024-2025'!$A:$A,0),_xlfn.IFNA(MATCH($A$1,'Curriculum 2024-2025'!$F:$F,0),MATCH($A$1,'Curriculum 2024-2025'!$K:$K,0)))+IF($E24="Core",2,15)+$A24),IF(IF(_xlfn.IFNA(MATCH($A$1,'Curriculum 2024-2025'!$A:$A,0),0)&gt;0,1,IF(_xlfn.IFNA(MATCH($A$1,'Curriculum 2024-2025'!$F:$F,0),0)&gt;0,2,IF(_xlfn.IFNA(MATCH($A$1,'Curriculum 2024-2025'!$K:$K,0),0)&gt;0,3,0)))=2,INDEX('Curriculum 2024-2025'!$F:$F,_xlfn.IFNA(MATCH($A$1,'Curriculum 2024-2025'!$A:$A,0),_xlfn.IFNA(MATCH($A$1,'Curriculum 2024-2025'!$F:$F,0),MATCH($A$1,'Curriculum 2024-2025'!$K:$K,0)))+IF($E24="Core",2,15)+$A24),IF(IF(_xlfn.IFNA(MATCH($A$1,'Curriculum 2024-2025'!$A:$A,0),0)&gt;0,1,IF(_xlfn.IFNA(MATCH($A$1,'Curriculum 2024-2025'!$F:$F,0),0)&gt;0,2,IF(_xlfn.IFNA(MATCH($A$1,'Curriculum 2024-2025'!$K:$K,0),0)&gt;0,3,0)))=3,INDEX('Curriculum 2024-2025'!$K:$K,_xlfn.IFNA(MATCH($A$1,'Curriculum 2024-2025'!$A:$A,0),_xlfn.IFNA(MATCH($A$1,'Curriculum 2024-2025'!$F:$F,0),MATCH($A$1,'Curriculum 2024-2025'!$K:$K,0)))+IF($E24="Core",2,15)+$A24),"")))</f>
        <v>202400344</v>
      </c>
      <c r="C24"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2024-2025'!$K:$K,0)))+IF($E24="Core",2,15)+$A24),IF(IF(_xlfn.IFNA(MATCH($A$1,'Curriculum 2024-2025'!$A:$A,0),0)&gt;0,1,IF(_xlfn.IFNA(MATCH($A$1,'Curriculum 2024-2025'!$F:$F,0),0)&gt;0,2,IF(_xlfn.IFNA(MATCH($A$1,'Curriculum 2023-2024'!$K:$K,0),0)&gt;0,3,0)))=2,INDEX('Curriculum 2024-2025'!$G:$G,_xlfn.IFNA(MATCH($A$1,'Curriculum 2024-2025'!$A:$A,0),_xlfn.IFNA(MATCH($A$1,'Curriculum 2024-2025'!$F:$F,0),MATCH($A$1,'Curriculum 2024-2025'!$K:$K,0)))+IF($E24="Core",2,15)+$A24),IF(IF(_xlfn.IFNA(MATCH($A$1,'Curriculum 2024-2025'!$A:$A,0),0)&gt;0,1,IF(_xlfn.IFNA(MATCH($A$1,'Curriculum 2024-2025'!$F:$F,0),0)&gt;0,2,IF(_xlfn.IFNA(MATCH($A$1,'Curriculum 2024-2025'!$K:$K,0),0)&gt;0,3,0)))=3,INDEX('Curriculum 2024-2025'!$L:$L,_xlfn.IFNA(MATCH($A$1,'Curriculum 2024-2025'!$A:$A,0),_xlfn.IFNA(MATCH($A$1,'Curriculum 2024-2025'!$F:$F,0),MATCH($A$1,'Curriculum 2024-2025'!$K:$K,0)))+IF($E24="Core",2,15)+$A24),"")))</f>
        <v>Smart and Sustainable Design and Packaging</v>
      </c>
      <c r="D24">
        <v>5</v>
      </c>
      <c r="E24" t="s">
        <v>237</v>
      </c>
    </row>
    <row r="25" spans="1:5" x14ac:dyDescent="0.25">
      <c r="A25">
        <v>12</v>
      </c>
      <c r="B25">
        <f>IF(IF(_xlfn.IFNA(MATCH($A$1,'Curriculum 2024-2025'!$A:$A,0),0)&gt;0,1,IF(_xlfn.IFNA(MATCH($A$1,'Curriculum 2024-2025'!$F:$F,0),0)&gt;0,2,IF(_xlfn.IFNA(MATCH($A$1,'Curriculum 2024-2025'!$K:$K,0),0)&gt;0,3,0)))=1,INDEX('Curriculum 2024-2025'!$A:$A,_xlfn.IFNA(MATCH($A$1,'Curriculum 2024-2025'!$A:$A,0),_xlfn.IFNA(MATCH($A$1,'Curriculum 2024-2025'!$F:$F,0),MATCH($A$1,'Curriculum 2024-2025'!$K:$K,0)))+IF($E25="Core",2,15)+$A25),IF(IF(_xlfn.IFNA(MATCH($A$1,'Curriculum 2024-2025'!$A:$A,0),0)&gt;0,1,IF(_xlfn.IFNA(MATCH($A$1,'Curriculum 2024-2025'!$F:$F,0),0)&gt;0,2,IF(_xlfn.IFNA(MATCH($A$1,'Curriculum 2024-2025'!$K:$K,0),0)&gt;0,3,0)))=2,INDEX('Curriculum 2024-2025'!$F:$F,_xlfn.IFNA(MATCH($A$1,'Curriculum 2024-2025'!$A:$A,0),_xlfn.IFNA(MATCH($A$1,'Curriculum 2024-2025'!$F:$F,0),MATCH($A$1,'Curriculum 2024-2025'!$K:$K,0)))+IF($E25="Core",2,15)+$A25),IF(IF(_xlfn.IFNA(MATCH($A$1,'Curriculum 2024-2025'!$A:$A,0),0)&gt;0,1,IF(_xlfn.IFNA(MATCH($A$1,'Curriculum 2024-2025'!$F:$F,0),0)&gt;0,2,IF(_xlfn.IFNA(MATCH($A$1,'Curriculum 2024-2025'!$K:$K,0),0)&gt;0,3,0)))=3,INDEX('Curriculum 2024-2025'!$K:$K,_xlfn.IFNA(MATCH($A$1,'Curriculum 2024-2025'!$A:$A,0),_xlfn.IFNA(MATCH($A$1,'Curriculum 2024-2025'!$F:$F,0),MATCH($A$1,'Curriculum 2024-2025'!$K:$K,0)))+IF($E25="Core",2,15)+$A25),"")))</f>
        <v>191531830</v>
      </c>
      <c r="C25" t="str">
        <f>IF(IF(_xlfn.IFNA(MATCH($A$1,'Curriculum 2024-2025'!$A:$A,0),0)&gt;0,1,IF(_xlfn.IFNA(MATCH($A$1,'Curriculum 2024-2025'!$F:$F,0),0)&gt;0,2,IF(_xlfn.IFNA(MATCH($A$1,'Curriculum 2024-2025'!$K:$K,0),0)&gt;0,3,0)))=1,INDEX('Curriculum 2024-2025'!$B:$B,_xlfn.IFNA(MATCH($A$1,'Curriculum 2024-2025'!$A:$A,0),_xlfn.IFNA(MATCH($A$1,'Curriculum 2024-2025'!$F:$F,0),MATCH($A$1,'Curriculum 2024-2025'!$K:$K,0)))+IF($E25="Core",2,15)+$A25),IF(IF(_xlfn.IFNA(MATCH($A$1,'Curriculum 2024-2025'!$A:$A,0),0)&gt;0,1,IF(_xlfn.IFNA(MATCH($A$1,'Curriculum 2024-2025'!$F:$F,0),0)&gt;0,2,IF(_xlfn.IFNA(MATCH($A$1,'Curriculum 2023-2024'!$K:$K,0),0)&gt;0,3,0)))=2,INDEX('Curriculum 2024-2025'!$G:$G,_xlfn.IFNA(MATCH($A$1,'Curriculum 2024-2025'!$A:$A,0),_xlfn.IFNA(MATCH($A$1,'Curriculum 2024-2025'!$F:$F,0),MATCH($A$1,'Curriculum 2024-2025'!$K:$K,0)))+IF($E25="Core",2,15)+$A25),IF(IF(_xlfn.IFNA(MATCH($A$1,'Curriculum 2024-2025'!$A:$A,0),0)&gt;0,1,IF(_xlfn.IFNA(MATCH($A$1,'Curriculum 2024-2025'!$F:$F,0),0)&gt;0,2,IF(_xlfn.IFNA(MATCH($A$1,'Curriculum 2024-2025'!$K:$K,0),0)&gt;0,3,0)))=3,INDEX('Curriculum 2024-2025'!$L:$L,_xlfn.IFNA(MATCH($A$1,'Curriculum 2024-2025'!$A:$A,0),_xlfn.IFNA(MATCH($A$1,'Curriculum 2024-2025'!$F:$F,0),MATCH($A$1,'Curriculum 2024-2025'!$K:$K,0)))+IF($E25="Core",2,15)+$A25),"")))</f>
        <v>Stochastic Models in Production and Logisitics</v>
      </c>
      <c r="D25">
        <v>5</v>
      </c>
      <c r="E25" t="s">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Instructions</vt:lpstr>
      <vt:lpstr>CourseSelection</vt:lpstr>
      <vt:lpstr>Courses-AERO</vt:lpstr>
      <vt:lpstr>Courses-DM</vt:lpstr>
      <vt:lpstr>Courses-EF</vt:lpstr>
      <vt:lpstr>Courses-HTSM</vt:lpstr>
      <vt:lpstr>Courses-MEO</vt:lpstr>
      <vt:lpstr>Courses-PHT</vt:lpstr>
      <vt:lpstr>Courses-SSI</vt:lpstr>
      <vt:lpstr>Courses-General</vt:lpstr>
      <vt:lpstr>Curriculum 2022-2023</vt:lpstr>
      <vt:lpstr>Curriculum 2023-2024</vt:lpstr>
      <vt:lpstr>Curriculum 2024-2025</vt:lpstr>
      <vt:lpstr>Courselist</vt:lpstr>
      <vt:lpstr>CourseListNew</vt:lpstr>
      <vt:lpstr>CourseSelection!Print_Area</vt:lpstr>
      <vt:lpstr>'Curriculum 2022-2023'!Print_Area</vt:lpstr>
      <vt:lpstr>'Curriculum 2023-2024'!Print_Area</vt:lpstr>
      <vt:lpstr>'Curriculum 2024-2025'!Print_Area</vt:lpstr>
    </vt:vector>
  </TitlesOfParts>
  <Company>University of Twente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Heutink, A.F. (ET)</dc:creator>
  <cp:lastModifiedBy>Heutink, Adelien (UT-ET)</cp:lastModifiedBy>
  <cp:lastPrinted>2022-09-08T08:47:26Z</cp:lastPrinted>
  <dcterms:created xsi:type="dcterms:W3CDTF">2018-03-23T10:40:17Z</dcterms:created>
  <dcterms:modified xsi:type="dcterms:W3CDTF">2024-12-02T09:11:34Z</dcterms:modified>
</cp:coreProperties>
</file>