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universiteittwente-my.sharepoint.com/personal/w_d_j_vlas_utwente_nl/Documents/Documents/Toolbox Examination website/"/>
    </mc:Choice>
  </mc:AlternateContent>
  <xr:revisionPtr revIDLastSave="0" documentId="8_{FC1FD8CB-880E-443B-8077-9A68EE9ABE09}" xr6:coauthVersionLast="47" xr6:coauthVersionMax="47" xr10:uidLastSave="{00000000-0000-0000-0000-000000000000}"/>
  <bookViews>
    <workbookView xWindow="-24795" yWindow="2610" windowWidth="21600" windowHeight="12645" xr2:uid="{00000000-000D-0000-FFFF-FFFF00000000}"/>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1" l="1"/>
  <c r="B10" i="1" s="1"/>
  <c r="F3" i="1" s="1"/>
  <c r="H27" i="1" l="1"/>
  <c r="L7" i="1"/>
  <c r="L11" i="1"/>
  <c r="L4" i="1"/>
  <c r="L8" i="1"/>
  <c r="L3" i="1"/>
  <c r="L9" i="1"/>
  <c r="L6" i="1"/>
  <c r="L10" i="1"/>
  <c r="L5" i="1"/>
  <c r="L12" i="1"/>
  <c r="J25" i="1"/>
  <c r="J23" i="1"/>
  <c r="J21" i="1"/>
  <c r="J19" i="1"/>
  <c r="J17" i="1"/>
  <c r="J15" i="1"/>
  <c r="J13" i="1"/>
  <c r="J11" i="1"/>
  <c r="J9" i="1"/>
  <c r="J7" i="1"/>
  <c r="J5" i="1"/>
  <c r="J3" i="1"/>
  <c r="F27" i="1"/>
  <c r="F26" i="1"/>
  <c r="F25" i="1"/>
  <c r="F24" i="1"/>
  <c r="F23" i="1"/>
  <c r="F22" i="1"/>
  <c r="F21" i="1"/>
  <c r="F20" i="1"/>
  <c r="F19" i="1"/>
  <c r="F18" i="1"/>
  <c r="F17" i="1"/>
  <c r="F16" i="1"/>
  <c r="F15" i="1"/>
  <c r="F14" i="1"/>
  <c r="F13" i="1"/>
  <c r="F12" i="1"/>
  <c r="F11" i="1"/>
  <c r="F10" i="1"/>
  <c r="F9" i="1"/>
  <c r="F8" i="1"/>
  <c r="F7" i="1"/>
  <c r="F6" i="1"/>
  <c r="F5" i="1"/>
  <c r="F4" i="1"/>
  <c r="J26" i="1"/>
  <c r="J24" i="1"/>
  <c r="J22" i="1"/>
  <c r="J20" i="1"/>
  <c r="J18" i="1"/>
  <c r="J16" i="1"/>
  <c r="J14" i="1"/>
  <c r="J12" i="1"/>
  <c r="J10" i="1"/>
  <c r="J8" i="1"/>
  <c r="J6" i="1"/>
  <c r="J4" i="1"/>
  <c r="H32" i="1"/>
  <c r="H26" i="1"/>
  <c r="H25" i="1"/>
  <c r="H24" i="1"/>
  <c r="H23" i="1"/>
  <c r="H22" i="1"/>
  <c r="H21" i="1"/>
  <c r="H20" i="1"/>
  <c r="H19" i="1"/>
  <c r="H18" i="1"/>
  <c r="H17" i="1"/>
  <c r="H16" i="1"/>
  <c r="H15" i="1"/>
  <c r="H14" i="1"/>
  <c r="H13" i="1"/>
  <c r="H12" i="1"/>
  <c r="H11" i="1"/>
  <c r="H10" i="1"/>
  <c r="H9" i="1"/>
  <c r="H8" i="1"/>
  <c r="H7" i="1"/>
  <c r="H6" i="1"/>
  <c r="H5" i="1"/>
  <c r="H4" i="1"/>
  <c r="H3" i="1"/>
  <c r="J27" i="1"/>
  <c r="J28" i="1"/>
  <c r="J29" i="1"/>
  <c r="J30" i="1"/>
  <c r="J31" i="1"/>
  <c r="J32" i="1"/>
  <c r="H28" i="1"/>
  <c r="H29" i="1"/>
  <c r="H30" i="1"/>
  <c r="H31" i="1"/>
  <c r="F28" i="1"/>
  <c r="F29" i="1"/>
  <c r="F30" i="1"/>
  <c r="F31" i="1"/>
  <c r="F32" i="1"/>
</calcChain>
</file>

<file path=xl/sharedStrings.xml><?xml version="1.0" encoding="utf-8"?>
<sst xmlns="http://schemas.openxmlformats.org/spreadsheetml/2006/main" count="15" uniqueCount="9">
  <si>
    <t>Calculating the cutting score</t>
  </si>
  <si>
    <t>Please fill in:</t>
  </si>
  <si>
    <t>Total amount of points (whole exam)</t>
  </si>
  <si>
    <t>Amount of points for mc questions:</t>
  </si>
  <si>
    <t>Cutting score/Cesura</t>
  </si>
  <si>
    <t>Rounded off (=5,5)</t>
  </si>
  <si>
    <t>Amount of points</t>
  </si>
  <si>
    <t>Amount of answer alternatives
(when there are no mc questions: 
fill in &gt;0)</t>
  </si>
  <si>
    <t>Grade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</si>
</sst>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sz val="11"/>
      <color theme="1"/>
      <name val="Arial"/>
      <family val="2"/>
    </font>
    <font>
      <b/>
      <sz val="11"/>
      <color theme="1"/>
      <name val="Arial"/>
      <family val="2"/>
    </font>
    <font>
      <b/>
      <sz val="12"/>
      <color theme="1"/>
      <name val="Arial"/>
      <family val="2"/>
    </font>
    <font>
      <u/>
      <sz val="11"/>
      <color theme="1"/>
      <name val="Arial"/>
      <family val="2"/>
    </font>
    <font>
      <sz val="11"/>
      <color rgb="FFFF0000"/>
      <name val="Arial"/>
      <family val="2"/>
    </font>
  </fonts>
  <fills count="3">
    <fill>
      <patternFill patternType="none"/>
    </fill>
    <fill>
      <patternFill patternType="gray125"/>
    </fill>
    <fill>
      <patternFill patternType="solid">
        <fgColor theme="1"/>
        <bgColor indexed="64"/>
      </patternFill>
    </fill>
  </fills>
  <borders count="1">
    <border>
      <left/>
      <right/>
      <top/>
      <bottom/>
      <diagonal/>
    </border>
  </borders>
  <cellStyleXfs count="1">
    <xf numFmtId="0" fontId="0" fillId="0" borderId="0"/>
  </cellStyleXfs>
  <cellXfs count="9">
    <xf numFmtId="0" fontId="0" fillId="0" borderId="0" xfId="0"/>
    <xf numFmtId="0" fontId="1" fillId="0" borderId="0" xfId="0" applyFont="1"/>
    <xf numFmtId="164" fontId="1" fillId="0" borderId="0" xfId="0" applyNumberFormat="1" applyFont="1"/>
    <xf numFmtId="0" fontId="2" fillId="0" borderId="0" xfId="0" applyFont="1"/>
    <xf numFmtId="0" fontId="4" fillId="0" borderId="0" xfId="0" applyFont="1"/>
    <xf numFmtId="0" fontId="5" fillId="2" borderId="0" xfId="0" applyFont="1" applyFill="1"/>
    <xf numFmtId="0" fontId="3" fillId="0" borderId="0" xfId="0" applyFont="1" applyAlignment="1">
      <alignment horizontal="center"/>
    </xf>
    <xf numFmtId="0" fontId="1" fillId="0" borderId="0" xfId="0" applyFont="1" applyAlignment="1">
      <alignment horizontal="left" wrapText="1"/>
    </xf>
    <xf numFmtId="0" fontId="2"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85726</xdr:colOff>
      <xdr:row>12</xdr:row>
      <xdr:rowOff>38099</xdr:rowOff>
    </xdr:from>
    <xdr:to>
      <xdr:col>4</xdr:col>
      <xdr:colOff>76200</xdr:colOff>
      <xdr:row>25</xdr:row>
      <xdr:rowOff>104776</xdr:rowOff>
    </xdr:to>
    <xdr:sp macro="" textlink="">
      <xdr:nvSpPr>
        <xdr:cNvPr id="1026" name="Text Box 2">
          <a:extLst>
            <a:ext uri="{FF2B5EF4-FFF2-40B4-BE49-F238E27FC236}">
              <a16:creationId xmlns:a16="http://schemas.microsoft.com/office/drawing/2014/main" id="{572195EB-FB60-7536-20C9-93C7FA28B511}"/>
            </a:ext>
          </a:extLst>
        </xdr:cNvPr>
        <xdr:cNvSpPr txBox="1">
          <a:spLocks noChangeArrowheads="1"/>
        </xdr:cNvSpPr>
      </xdr:nvSpPr>
      <xdr:spPr bwMode="auto">
        <a:xfrm>
          <a:off x="85726" y="2457449"/>
          <a:ext cx="4124324" cy="2419352"/>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nl-NL" sz="1000" b="0" i="0" u="none" strike="noStrike" baseline="0">
              <a:solidFill>
                <a:srgbClr val="000000"/>
              </a:solidFill>
              <a:latin typeface="Calibri"/>
              <a:ea typeface="Calibri"/>
              <a:cs typeface="Calibri"/>
            </a:rPr>
            <a:t>In this situation the following formula is used for the transformation from score to grade (In Dutch it is called “lineair met een knik”, which can be translated more or less as “linear transformation with a kink”.)</a:t>
          </a:r>
        </a:p>
        <a:p>
          <a:pPr algn="l" rtl="0">
            <a:defRPr sz="1000"/>
          </a:pPr>
          <a:endParaRPr lang="nl-NL" sz="1000" b="0" i="0" u="none" strike="noStrike" baseline="0">
            <a:solidFill>
              <a:srgbClr val="000000"/>
            </a:solidFill>
            <a:latin typeface="Calibri"/>
            <a:ea typeface="Calibri"/>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GB" sz="1000">
              <a:effectLst/>
              <a:latin typeface="+mn-lt"/>
              <a:ea typeface="+mn-ea"/>
              <a:cs typeface="+mn-cs"/>
            </a:rPr>
            <a:t>If score &lt;= cutting score: score * (4.5 / cutting score) + 1</a:t>
          </a:r>
          <a:br>
            <a:rPr lang="en-GB" sz="1000">
              <a:effectLst/>
              <a:latin typeface="+mn-lt"/>
              <a:ea typeface="+mn-ea"/>
              <a:cs typeface="+mn-cs"/>
            </a:rPr>
          </a:br>
          <a:r>
            <a:rPr lang="en-GB" sz="1000">
              <a:effectLst/>
              <a:latin typeface="+mn-lt"/>
              <a:ea typeface="+mn-ea"/>
              <a:cs typeface="+mn-cs"/>
            </a:rPr>
            <a:t>If score &gt; cutting score: score * (4.5 / (maximum score - cutting score) + (10 - (4.5 * maximum score / (maximum score - cutting score)</a:t>
          </a:r>
          <a:endParaRPr lang="nl-NL" sz="1000">
            <a:effectLst/>
            <a:latin typeface="+mn-lt"/>
            <a:ea typeface="+mn-ea"/>
            <a:cs typeface="+mn-cs"/>
          </a:endParaRPr>
        </a:p>
        <a:p>
          <a:pPr algn="l" rtl="0">
            <a:defRPr sz="1000"/>
          </a:pPr>
          <a:endParaRPr lang="nl-NL" sz="1000" b="0" i="0" u="none" strike="noStrike" baseline="0">
            <a:solidFill>
              <a:srgbClr val="000000"/>
            </a:solidFill>
            <a:latin typeface="Calibri"/>
            <a:ea typeface="Calibri"/>
            <a:cs typeface="Calibri"/>
          </a:endParaRPr>
        </a:p>
        <a:p>
          <a:pPr algn="l" rtl="0">
            <a:defRPr sz="1000"/>
          </a:pPr>
          <a:r>
            <a:rPr lang="nl-NL" sz="1000" b="0" i="0" u="none" strike="noStrike" baseline="0">
              <a:solidFill>
                <a:srgbClr val="000000"/>
              </a:solidFill>
              <a:latin typeface="Calibri"/>
              <a:ea typeface="Calibri"/>
              <a:cs typeface="Calibri"/>
            </a:rPr>
            <a:t>Another way to write this is: </a:t>
          </a:r>
          <a:br>
            <a:rPr lang="nl-NL" sz="1000" b="0" i="0" u="none" strike="noStrike" baseline="0">
              <a:solidFill>
                <a:srgbClr val="000000"/>
              </a:solidFill>
              <a:latin typeface="Calibri"/>
              <a:ea typeface="Calibri"/>
              <a:cs typeface="Calibri"/>
            </a:rPr>
          </a:br>
          <a:r>
            <a:rPr lang="nl-NL" sz="1000" b="0" i="0" u="none" strike="noStrike" baseline="0">
              <a:solidFill>
                <a:srgbClr val="000000"/>
              </a:solidFill>
              <a:latin typeface="Calibri"/>
              <a:ea typeface="Calibri"/>
              <a:cs typeface="Calibri"/>
            </a:rPr>
            <a:t>p = score    c = cutting score   t = total or max score </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nl-NL" sz="1000" b="0" i="0" baseline="0">
              <a:effectLst/>
              <a:latin typeface="+mn-lt"/>
              <a:ea typeface="+mn-ea"/>
              <a:cs typeface="+mn-cs"/>
            </a:rPr>
            <a:t>&gt; if score is &lt;= cutting score : grade = 1 + p * (4.5/c)</a:t>
          </a:r>
          <a:endParaRPr lang="nl-NL" sz="1000">
            <a:effectLst/>
          </a:endParaRPr>
        </a:p>
        <a:p>
          <a:pPr algn="l" rtl="0">
            <a:defRPr sz="1000"/>
          </a:pPr>
          <a:r>
            <a:rPr lang="nl-NL" sz="1000" b="0" i="0" u="none" strike="noStrike" baseline="0">
              <a:solidFill>
                <a:srgbClr val="000000"/>
              </a:solidFill>
              <a:latin typeface="Calibri"/>
              <a:ea typeface="Calibri"/>
              <a:cs typeface="Calibri"/>
            </a:rPr>
            <a:t>&gt; if score is &gt; cutting score : grade = 5.5 + (p – c) * (4.5/t-c) </a:t>
          </a:r>
          <a:br>
            <a:rPr lang="nl-NL" sz="1000" b="0" i="0" u="none" strike="noStrike" baseline="0">
              <a:solidFill>
                <a:srgbClr val="000000"/>
              </a:solidFill>
              <a:latin typeface="Calibri"/>
              <a:ea typeface="Calibri"/>
              <a:cs typeface="Calibri"/>
            </a:rPr>
          </a:br>
          <a:br>
            <a:rPr lang="nl-NL" sz="1000" b="0" i="0" u="none" strike="noStrike" baseline="0">
              <a:solidFill>
                <a:srgbClr val="000000"/>
              </a:solidFill>
              <a:latin typeface="Calibri"/>
              <a:ea typeface="Calibri"/>
              <a:cs typeface="Calibri"/>
            </a:rPr>
          </a:br>
          <a:r>
            <a:rPr lang="nl-NL" sz="1000" b="0" i="0" u="none" strike="noStrike" baseline="0">
              <a:solidFill>
                <a:srgbClr val="000000"/>
              </a:solidFill>
              <a:latin typeface="Calibri"/>
              <a:ea typeface="Calibri"/>
              <a:cs typeface="Calibri"/>
            </a:rPr>
            <a:t>With this formula the lowest grade is 1. The guessing factor is taken into account in the cutting score.</a:t>
          </a:r>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2"/>
  <sheetViews>
    <sheetView tabSelected="1" zoomScaleNormal="100" workbookViewId="0">
      <selection activeCell="C7" sqref="C7"/>
    </sheetView>
  </sheetViews>
  <sheetFormatPr defaultRowHeight="14.25" x14ac:dyDescent="0.2"/>
  <cols>
    <col min="1" max="1" width="34.5703125" style="1" customWidth="1"/>
    <col min="2" max="4" width="9.140625" style="1"/>
    <col min="5" max="5" width="16.7109375" style="1" bestFit="1" customWidth="1"/>
    <col min="6" max="6" width="5.85546875" style="1" customWidth="1"/>
    <col min="7" max="7" width="16.7109375" style="1" bestFit="1" customWidth="1"/>
    <col min="8" max="8" width="5.85546875" style="1" bestFit="1" customWidth="1"/>
    <col min="9" max="9" width="16.7109375" style="1" bestFit="1" customWidth="1"/>
    <col min="10" max="10" width="5.85546875" style="1" bestFit="1" customWidth="1"/>
    <col min="11" max="11" width="16.7109375" style="1" bestFit="1" customWidth="1"/>
    <col min="12" max="16384" width="9.140625" style="1"/>
  </cols>
  <sheetData>
    <row r="1" spans="1:12" x14ac:dyDescent="0.2">
      <c r="A1" s="6" t="s">
        <v>0</v>
      </c>
      <c r="B1" s="6"/>
      <c r="C1" s="6"/>
    </row>
    <row r="2" spans="1:12" x14ac:dyDescent="0.2">
      <c r="A2" s="6"/>
      <c r="B2" s="6"/>
      <c r="C2" s="6"/>
      <c r="E2" s="1" t="s">
        <v>6</v>
      </c>
      <c r="F2" s="1" t="s">
        <v>8</v>
      </c>
      <c r="G2" s="1" t="s">
        <v>6</v>
      </c>
      <c r="H2" s="1" t="s">
        <v>8</v>
      </c>
      <c r="I2" s="1" t="s">
        <v>6</v>
      </c>
      <c r="J2" s="1" t="s">
        <v>8</v>
      </c>
      <c r="K2" s="1" t="s">
        <v>6</v>
      </c>
      <c r="L2" s="1" t="s">
        <v>8</v>
      </c>
    </row>
    <row r="3" spans="1:12" x14ac:dyDescent="0.2">
      <c r="A3" s="4" t="s">
        <v>1</v>
      </c>
      <c r="E3" s="1">
        <v>1</v>
      </c>
      <c r="F3" s="2">
        <f>IF(E3&lt;=$B$10,E3*(4.5/$B$10)+1,E3*(4.5/($B$4-$B$10))+(10-(4.5*$B$4/($B$4-$B$10))))</f>
        <v>1.1698113207547169</v>
      </c>
      <c r="G3" s="1">
        <v>31</v>
      </c>
      <c r="H3" s="2">
        <f t="shared" ref="H3:H32" si="0">IF(G3&lt;=$B$10,G3*(4.5/$B$10)+1,G3*(4.5/($B$4-$B$10))+(10-(4.5*$B$4/($B$4-$B$10))))</f>
        <v>6.9999999999999982</v>
      </c>
      <c r="I3" s="1">
        <v>61</v>
      </c>
      <c r="J3" s="2">
        <f t="shared" ref="J3" si="1">IF(I3&lt;=$B$10,I3*(4.5/$B$10)+1,I3*(4.5/($B$4-$B$10))+(10-(4.5*$B$4/($B$4-$B$10))))</f>
        <v>17</v>
      </c>
      <c r="K3" s="1">
        <v>91</v>
      </c>
      <c r="L3" s="2">
        <f>IF(K3&lt;=$B$10,K3*(4.5/$B$10)+1,K3*(4.5/($B$4-$B$10))+(10-(4.5*$B$4/($B$4-$B$10))))</f>
        <v>27</v>
      </c>
    </row>
    <row r="4" spans="1:12" x14ac:dyDescent="0.2">
      <c r="A4" s="1" t="s">
        <v>2</v>
      </c>
      <c r="B4" s="1">
        <v>40</v>
      </c>
      <c r="E4" s="1">
        <v>2</v>
      </c>
      <c r="F4" s="2">
        <f t="shared" ref="F4:F18" si="2">IF(E4&lt;=$B$10,E4*(4.5/$B$10)+1,E4*(4.5/($B$4-$B$10))+(10-(4.5*$B$4/($B$4-$B$10))))</f>
        <v>1.3396226415094339</v>
      </c>
      <c r="G4" s="1">
        <v>32</v>
      </c>
      <c r="H4" s="2">
        <f t="shared" si="0"/>
        <v>7.3333333333333321</v>
      </c>
      <c r="I4" s="1">
        <v>62</v>
      </c>
      <c r="J4" s="2">
        <f t="shared" ref="J4:J17" si="3">IF(I4&lt;=$B$10,I4*(4.5/$B$10)+1,I4*(4.5/($B$4-$B$10))+(10-(4.5*$B$4/($B$4-$B$10))))</f>
        <v>17.333333333333329</v>
      </c>
      <c r="K4" s="1">
        <v>92</v>
      </c>
      <c r="L4" s="2">
        <f>IF(K4&lt;=$B$10,K4*(4.5/$B$10)+1,K4*(4.5/($B$4-$B$10))+(10-(4.5*$B$4/($B$4-$B$10))))</f>
        <v>27.333333333333329</v>
      </c>
    </row>
    <row r="5" spans="1:12" x14ac:dyDescent="0.2">
      <c r="A5" s="1" t="s">
        <v>3</v>
      </c>
      <c r="B5" s="1">
        <v>40</v>
      </c>
      <c r="E5" s="1">
        <v>3</v>
      </c>
      <c r="F5" s="2">
        <f t="shared" si="2"/>
        <v>1.5094339622641511</v>
      </c>
      <c r="G5" s="1">
        <v>33</v>
      </c>
      <c r="H5" s="2">
        <f t="shared" si="0"/>
        <v>7.6666666666666661</v>
      </c>
      <c r="I5" s="1">
        <v>63</v>
      </c>
      <c r="J5" s="2">
        <f t="shared" si="3"/>
        <v>17.666666666666664</v>
      </c>
      <c r="K5" s="1">
        <v>93</v>
      </c>
      <c r="L5" s="2">
        <f>IF(K5&lt;=$B$10,K5*(4.5/$B$10)+1,K5*(4.5/($B$4-$B$10))+(10-(4.5*$B$4/($B$4-$B$10))))</f>
        <v>27.666666666666664</v>
      </c>
    </row>
    <row r="6" spans="1:12" x14ac:dyDescent="0.2">
      <c r="A6" s="7" t="s">
        <v>7</v>
      </c>
      <c r="B6" s="5">
        <v>4</v>
      </c>
      <c r="E6" s="1">
        <v>4</v>
      </c>
      <c r="F6" s="2">
        <f t="shared" si="2"/>
        <v>1.6792452830188678</v>
      </c>
      <c r="G6" s="1">
        <v>34</v>
      </c>
      <c r="H6" s="2">
        <f t="shared" si="0"/>
        <v>7.9999999999999982</v>
      </c>
      <c r="I6" s="1">
        <v>64</v>
      </c>
      <c r="J6" s="2">
        <f t="shared" si="3"/>
        <v>18</v>
      </c>
      <c r="K6" s="1">
        <v>94</v>
      </c>
      <c r="L6" s="2">
        <f>IF(K6&lt;=$B$10,K6*(4.5/$B$10)+1,K6*(4.5/($B$4-$B$10))+(10-(4.5*$B$4/($B$4-$B$10))))</f>
        <v>28</v>
      </c>
    </row>
    <row r="7" spans="1:12" ht="33" customHeight="1" x14ac:dyDescent="0.2">
      <c r="A7" s="7"/>
      <c r="B7" s="1">
        <v>4</v>
      </c>
      <c r="E7" s="1">
        <v>5</v>
      </c>
      <c r="F7" s="2">
        <f t="shared" si="2"/>
        <v>1.8490566037735849</v>
      </c>
      <c r="G7" s="1">
        <v>35</v>
      </c>
      <c r="H7" s="2">
        <f t="shared" si="0"/>
        <v>8.3333333333333321</v>
      </c>
      <c r="I7" s="1">
        <v>65</v>
      </c>
      <c r="J7" s="2">
        <f t="shared" si="3"/>
        <v>18.333333333333329</v>
      </c>
      <c r="K7" s="1">
        <v>95</v>
      </c>
      <c r="L7" s="2">
        <f t="shared" ref="L7:L12" si="4">IF(K7&lt;=$B$10,K7*(4.5/$B$10)+1,K7*(4.5/($B$4-$B$10))+(10-(4.5*$B$4/($B$4-$B$10))))</f>
        <v>28.333333333333329</v>
      </c>
    </row>
    <row r="8" spans="1:12" x14ac:dyDescent="0.2">
      <c r="E8" s="1">
        <v>6</v>
      </c>
      <c r="F8" s="2">
        <f t="shared" si="2"/>
        <v>2.0188679245283021</v>
      </c>
      <c r="G8" s="1">
        <v>36</v>
      </c>
      <c r="H8" s="2">
        <f t="shared" si="0"/>
        <v>8.6666666666666661</v>
      </c>
      <c r="I8" s="1">
        <v>66</v>
      </c>
      <c r="J8" s="2">
        <f t="shared" si="3"/>
        <v>18.666666666666664</v>
      </c>
      <c r="K8" s="1">
        <v>96</v>
      </c>
      <c r="L8" s="2">
        <f t="shared" si="4"/>
        <v>28.666666666666664</v>
      </c>
    </row>
    <row r="9" spans="1:12" x14ac:dyDescent="0.2">
      <c r="A9" s="1" t="s">
        <v>4</v>
      </c>
      <c r="B9" s="1">
        <f>(0.55*B5)+(B5-(0.55*B5))*(1/B7)+(0.55*(B4-B5))</f>
        <v>26.5</v>
      </c>
      <c r="E9" s="1">
        <v>7</v>
      </c>
      <c r="F9" s="2">
        <f t="shared" si="2"/>
        <v>2.1886792452830188</v>
      </c>
      <c r="G9" s="1">
        <v>37</v>
      </c>
      <c r="H9" s="2">
        <f t="shared" si="0"/>
        <v>8.9999999999999982</v>
      </c>
      <c r="I9" s="1">
        <v>67</v>
      </c>
      <c r="J9" s="2">
        <f t="shared" si="3"/>
        <v>19</v>
      </c>
      <c r="K9" s="1">
        <v>97</v>
      </c>
      <c r="L9" s="2">
        <f t="shared" si="4"/>
        <v>28.999999999999993</v>
      </c>
    </row>
    <row r="10" spans="1:12" ht="15" x14ac:dyDescent="0.25">
      <c r="A10" s="1" t="s">
        <v>5</v>
      </c>
      <c r="B10" s="3">
        <f>MROUND(B9,0.5)</f>
        <v>26.5</v>
      </c>
      <c r="E10" s="1">
        <v>8</v>
      </c>
      <c r="F10" s="2">
        <f t="shared" si="2"/>
        <v>2.3584905660377355</v>
      </c>
      <c r="G10" s="1">
        <v>38</v>
      </c>
      <c r="H10" s="2">
        <f t="shared" si="0"/>
        <v>9.3333333333333321</v>
      </c>
      <c r="I10" s="1">
        <v>68</v>
      </c>
      <c r="J10" s="2">
        <f t="shared" si="3"/>
        <v>19.333333333333329</v>
      </c>
      <c r="K10" s="1">
        <v>98</v>
      </c>
      <c r="L10" s="2">
        <f t="shared" si="4"/>
        <v>29.333333333333329</v>
      </c>
    </row>
    <row r="11" spans="1:12" x14ac:dyDescent="0.2">
      <c r="E11" s="1">
        <v>9</v>
      </c>
      <c r="F11" s="2">
        <f t="shared" si="2"/>
        <v>2.5283018867924527</v>
      </c>
      <c r="G11" s="1">
        <v>39</v>
      </c>
      <c r="H11" s="2">
        <f t="shared" si="0"/>
        <v>9.6666666666666661</v>
      </c>
      <c r="I11" s="1">
        <v>69</v>
      </c>
      <c r="J11" s="2">
        <f t="shared" si="3"/>
        <v>19.666666666666664</v>
      </c>
      <c r="K11" s="1">
        <v>99</v>
      </c>
      <c r="L11" s="2">
        <f t="shared" si="4"/>
        <v>29.666666666666664</v>
      </c>
    </row>
    <row r="12" spans="1:12" x14ac:dyDescent="0.2">
      <c r="E12" s="1">
        <v>10</v>
      </c>
      <c r="F12" s="2">
        <f t="shared" si="2"/>
        <v>2.6981132075471699</v>
      </c>
      <c r="G12" s="1">
        <v>40</v>
      </c>
      <c r="H12" s="2">
        <f t="shared" si="0"/>
        <v>9.9999999999999982</v>
      </c>
      <c r="I12" s="1">
        <v>70</v>
      </c>
      <c r="J12" s="2">
        <f t="shared" si="3"/>
        <v>20</v>
      </c>
      <c r="K12" s="1">
        <v>100</v>
      </c>
      <c r="L12" s="2">
        <f t="shared" si="4"/>
        <v>29.999999999999993</v>
      </c>
    </row>
    <row r="13" spans="1:12" ht="14.25" customHeight="1" x14ac:dyDescent="0.2">
      <c r="A13" s="8"/>
      <c r="B13" s="8"/>
      <c r="C13" s="8"/>
      <c r="E13" s="1">
        <v>11</v>
      </c>
      <c r="F13" s="2">
        <f t="shared" si="2"/>
        <v>2.8679245283018866</v>
      </c>
      <c r="G13" s="1">
        <v>41</v>
      </c>
      <c r="H13" s="2">
        <f t="shared" si="0"/>
        <v>10.333333333333332</v>
      </c>
      <c r="I13" s="1">
        <v>71</v>
      </c>
      <c r="J13" s="2">
        <f t="shared" si="3"/>
        <v>20.333333333333329</v>
      </c>
      <c r="L13" s="2"/>
    </row>
    <row r="14" spans="1:12" ht="14.25" customHeight="1" x14ac:dyDescent="0.2">
      <c r="A14" s="8"/>
      <c r="B14" s="8"/>
      <c r="C14" s="8"/>
      <c r="E14" s="1">
        <v>12</v>
      </c>
      <c r="F14" s="2">
        <f t="shared" si="2"/>
        <v>3.0377358490566038</v>
      </c>
      <c r="G14" s="1">
        <v>42</v>
      </c>
      <c r="H14" s="2">
        <f t="shared" si="0"/>
        <v>10.666666666666666</v>
      </c>
      <c r="I14" s="1">
        <v>72</v>
      </c>
      <c r="J14" s="2">
        <f t="shared" si="3"/>
        <v>20.666666666666664</v>
      </c>
      <c r="L14" s="2"/>
    </row>
    <row r="15" spans="1:12" ht="14.25" customHeight="1" x14ac:dyDescent="0.2">
      <c r="A15" s="8"/>
      <c r="B15" s="8"/>
      <c r="C15" s="8"/>
      <c r="E15" s="1">
        <v>13</v>
      </c>
      <c r="F15" s="2">
        <f t="shared" si="2"/>
        <v>3.2075471698113205</v>
      </c>
      <c r="G15" s="1">
        <v>43</v>
      </c>
      <c r="H15" s="2">
        <f t="shared" si="0"/>
        <v>10.999999999999998</v>
      </c>
      <c r="I15" s="1">
        <v>73</v>
      </c>
      <c r="J15" s="2">
        <f t="shared" si="3"/>
        <v>21</v>
      </c>
      <c r="L15" s="2"/>
    </row>
    <row r="16" spans="1:12" ht="14.25" customHeight="1" x14ac:dyDescent="0.2">
      <c r="A16" s="8"/>
      <c r="B16" s="8"/>
      <c r="C16" s="8"/>
      <c r="E16" s="1">
        <v>14</v>
      </c>
      <c r="F16" s="2">
        <f t="shared" si="2"/>
        <v>3.3773584905660377</v>
      </c>
      <c r="G16" s="1">
        <v>44</v>
      </c>
      <c r="H16" s="2">
        <f t="shared" si="0"/>
        <v>11.333333333333332</v>
      </c>
      <c r="I16" s="1">
        <v>74</v>
      </c>
      <c r="J16" s="2">
        <f t="shared" si="3"/>
        <v>21.333333333333329</v>
      </c>
      <c r="L16" s="2"/>
    </row>
    <row r="17" spans="1:12" ht="14.25" customHeight="1" x14ac:dyDescent="0.2">
      <c r="A17" s="8"/>
      <c r="B17" s="8"/>
      <c r="C17" s="8"/>
      <c r="E17" s="1">
        <v>15</v>
      </c>
      <c r="F17" s="2">
        <f t="shared" si="2"/>
        <v>3.5471698113207544</v>
      </c>
      <c r="G17" s="1">
        <v>45</v>
      </c>
      <c r="H17" s="2">
        <f t="shared" si="0"/>
        <v>11.666666666666666</v>
      </c>
      <c r="I17" s="1">
        <v>75</v>
      </c>
      <c r="J17" s="2">
        <f t="shared" si="3"/>
        <v>21.666666666666664</v>
      </c>
      <c r="L17" s="2"/>
    </row>
    <row r="18" spans="1:12" ht="14.25" customHeight="1" x14ac:dyDescent="0.2">
      <c r="A18" s="8"/>
      <c r="B18" s="8"/>
      <c r="C18" s="8"/>
      <c r="E18" s="1">
        <v>16</v>
      </c>
      <c r="F18" s="2">
        <f t="shared" si="2"/>
        <v>3.7169811320754715</v>
      </c>
      <c r="G18" s="1">
        <v>46</v>
      </c>
      <c r="H18" s="2">
        <f t="shared" si="0"/>
        <v>11.999999999999998</v>
      </c>
      <c r="I18" s="1">
        <v>76</v>
      </c>
      <c r="J18" s="2">
        <f t="shared" ref="J18:J28" si="5">IF(I18&lt;=$B$10,I18*(4.5/$B$10)+1,I18*(4.5/($B$4-$B$10))+(10-(4.5*$B$4/($B$4-$B$10))))</f>
        <v>22</v>
      </c>
      <c r="L18" s="2"/>
    </row>
    <row r="19" spans="1:12" x14ac:dyDescent="0.2">
      <c r="A19" s="8"/>
      <c r="B19" s="8"/>
      <c r="C19" s="8"/>
      <c r="E19" s="1">
        <v>17</v>
      </c>
      <c r="F19" s="2">
        <f t="shared" ref="F19:F28" si="6">IF(E19&lt;=$B$10,E19*(4.5/$B$10)+1,E19*(4.5/($B$4-$B$10))+(10-(4.5*$B$4/($B$4-$B$10))))</f>
        <v>3.8867924528301887</v>
      </c>
      <c r="G19" s="1">
        <v>47</v>
      </c>
      <c r="H19" s="2">
        <f t="shared" si="0"/>
        <v>12.333333333333332</v>
      </c>
      <c r="I19" s="1">
        <v>77</v>
      </c>
      <c r="J19" s="2">
        <f t="shared" si="5"/>
        <v>22.333333333333329</v>
      </c>
      <c r="L19" s="2"/>
    </row>
    <row r="20" spans="1:12" x14ac:dyDescent="0.2">
      <c r="A20" s="8"/>
      <c r="B20" s="8"/>
      <c r="C20" s="8"/>
      <c r="E20" s="1">
        <v>18</v>
      </c>
      <c r="F20" s="2">
        <f t="shared" si="6"/>
        <v>4.0566037735849054</v>
      </c>
      <c r="G20" s="1">
        <v>48</v>
      </c>
      <c r="H20" s="2">
        <f t="shared" si="0"/>
        <v>12.666666666666666</v>
      </c>
      <c r="I20" s="1">
        <v>78</v>
      </c>
      <c r="J20" s="2">
        <f t="shared" si="5"/>
        <v>22.666666666666664</v>
      </c>
      <c r="L20" s="2"/>
    </row>
    <row r="21" spans="1:12" x14ac:dyDescent="0.2">
      <c r="E21" s="1">
        <v>19</v>
      </c>
      <c r="F21" s="2">
        <f t="shared" si="6"/>
        <v>4.2264150943396226</v>
      </c>
      <c r="G21" s="1">
        <v>49</v>
      </c>
      <c r="H21" s="2">
        <f t="shared" si="0"/>
        <v>12.999999999999998</v>
      </c>
      <c r="I21" s="1">
        <v>79</v>
      </c>
      <c r="J21" s="2">
        <f t="shared" si="5"/>
        <v>23</v>
      </c>
      <c r="L21" s="2"/>
    </row>
    <row r="22" spans="1:12" x14ac:dyDescent="0.2">
      <c r="E22" s="1">
        <v>20</v>
      </c>
      <c r="F22" s="2">
        <f t="shared" si="6"/>
        <v>4.3962264150943398</v>
      </c>
      <c r="G22" s="1">
        <v>50</v>
      </c>
      <c r="H22" s="2">
        <f t="shared" si="0"/>
        <v>13.33333333333333</v>
      </c>
      <c r="I22" s="1">
        <v>80</v>
      </c>
      <c r="J22" s="2">
        <f t="shared" si="5"/>
        <v>23.333333333333329</v>
      </c>
    </row>
    <row r="23" spans="1:12" x14ac:dyDescent="0.2">
      <c r="E23" s="1">
        <v>21</v>
      </c>
      <c r="F23" s="2">
        <f t="shared" si="6"/>
        <v>4.566037735849056</v>
      </c>
      <c r="G23" s="1">
        <v>51</v>
      </c>
      <c r="H23" s="2">
        <f t="shared" si="0"/>
        <v>13.666666666666666</v>
      </c>
      <c r="I23" s="1">
        <v>81</v>
      </c>
      <c r="J23" s="2">
        <f t="shared" si="5"/>
        <v>23.666666666666664</v>
      </c>
    </row>
    <row r="24" spans="1:12" x14ac:dyDescent="0.2">
      <c r="E24" s="1">
        <v>22</v>
      </c>
      <c r="F24" s="2">
        <f t="shared" si="6"/>
        <v>4.7358490566037732</v>
      </c>
      <c r="G24" s="1">
        <v>52</v>
      </c>
      <c r="H24" s="2">
        <f t="shared" si="0"/>
        <v>13.999999999999998</v>
      </c>
      <c r="I24" s="1">
        <v>82</v>
      </c>
      <c r="J24" s="2">
        <f t="shared" si="5"/>
        <v>24</v>
      </c>
    </row>
    <row r="25" spans="1:12" x14ac:dyDescent="0.2">
      <c r="E25" s="1">
        <v>23</v>
      </c>
      <c r="F25" s="2">
        <f t="shared" si="6"/>
        <v>4.9056603773584904</v>
      </c>
      <c r="G25" s="1">
        <v>53</v>
      </c>
      <c r="H25" s="2">
        <f t="shared" si="0"/>
        <v>14.33333333333333</v>
      </c>
      <c r="I25" s="1">
        <v>83</v>
      </c>
      <c r="J25" s="2">
        <f t="shared" si="5"/>
        <v>24.333333333333329</v>
      </c>
    </row>
    <row r="26" spans="1:12" x14ac:dyDescent="0.2">
      <c r="E26" s="1">
        <v>24</v>
      </c>
      <c r="F26" s="2">
        <f t="shared" si="6"/>
        <v>5.0754716981132075</v>
      </c>
      <c r="G26" s="1">
        <v>54</v>
      </c>
      <c r="H26" s="2">
        <f t="shared" si="0"/>
        <v>14.666666666666666</v>
      </c>
      <c r="I26" s="1">
        <v>84</v>
      </c>
      <c r="J26" s="2">
        <f t="shared" si="5"/>
        <v>24.666666666666664</v>
      </c>
    </row>
    <row r="27" spans="1:12" x14ac:dyDescent="0.2">
      <c r="E27" s="1">
        <v>25</v>
      </c>
      <c r="F27" s="2">
        <f t="shared" si="6"/>
        <v>5.2452830188679247</v>
      </c>
      <c r="G27" s="1">
        <v>55</v>
      </c>
      <c r="H27" s="2">
        <f t="shared" si="0"/>
        <v>14.999999999999998</v>
      </c>
      <c r="I27" s="1">
        <v>85</v>
      </c>
      <c r="J27" s="2">
        <f t="shared" si="5"/>
        <v>25</v>
      </c>
    </row>
    <row r="28" spans="1:12" x14ac:dyDescent="0.2">
      <c r="E28" s="1">
        <v>26</v>
      </c>
      <c r="F28" s="2">
        <f t="shared" si="6"/>
        <v>5.415094339622641</v>
      </c>
      <c r="G28" s="1">
        <v>56</v>
      </c>
      <c r="H28" s="2">
        <f t="shared" si="0"/>
        <v>15.33333333333333</v>
      </c>
      <c r="I28" s="1">
        <v>86</v>
      </c>
      <c r="J28" s="2">
        <f t="shared" si="5"/>
        <v>25.333333333333329</v>
      </c>
    </row>
    <row r="29" spans="1:12" x14ac:dyDescent="0.2">
      <c r="E29" s="1">
        <v>27</v>
      </c>
      <c r="F29" s="2">
        <f>IF(E29&lt;=$B$10,E29*(4.5/$B$10)+1,E29*(4.5/($B$4-$B$10))+(10-(4.5*$B$4/($B$4-$B$10))))</f>
        <v>5.6666666666666661</v>
      </c>
      <c r="G29" s="1">
        <v>57</v>
      </c>
      <c r="H29" s="2">
        <f t="shared" si="0"/>
        <v>15.666666666666666</v>
      </c>
      <c r="I29" s="1">
        <v>87</v>
      </c>
      <c r="J29" s="2">
        <f>IF(I29&lt;=$B$10,I29*(4.5/$B$10)+1,I29*(4.5/($B$4-$B$10))+(10-(4.5*$B$4/($B$4-$B$10))))</f>
        <v>25.666666666666664</v>
      </c>
    </row>
    <row r="30" spans="1:12" x14ac:dyDescent="0.2">
      <c r="E30" s="1">
        <v>28</v>
      </c>
      <c r="F30" s="2">
        <f>IF(E30&lt;=$B$10,E30*(4.5/$B$10)+1,E30*(4.5/($B$4-$B$10))+(10-(4.5*$B$4/($B$4-$B$10))))</f>
        <v>5.9999999999999982</v>
      </c>
      <c r="G30" s="1">
        <v>58</v>
      </c>
      <c r="H30" s="2">
        <f t="shared" si="0"/>
        <v>15.999999999999998</v>
      </c>
      <c r="I30" s="1">
        <v>88</v>
      </c>
      <c r="J30" s="2">
        <f>IF(I30&lt;=$B$10,I30*(4.5/$B$10)+1,I30*(4.5/($B$4-$B$10))+(10-(4.5*$B$4/($B$4-$B$10))))</f>
        <v>26</v>
      </c>
    </row>
    <row r="31" spans="1:12" x14ac:dyDescent="0.2">
      <c r="E31" s="1">
        <v>29</v>
      </c>
      <c r="F31" s="2">
        <f>IF(E31&lt;=$B$10,E31*(4.5/$B$10)+1,E31*(4.5/($B$4-$B$10))+(10-(4.5*$B$4/($B$4-$B$10))))</f>
        <v>6.3333333333333321</v>
      </c>
      <c r="G31" s="1">
        <v>59</v>
      </c>
      <c r="H31" s="2">
        <f t="shared" si="0"/>
        <v>16.333333333333329</v>
      </c>
      <c r="I31" s="1">
        <v>89</v>
      </c>
      <c r="J31" s="2">
        <f>IF(I31&lt;=$B$10,I31*(4.5/$B$10)+1,I31*(4.5/($B$4-$B$10))+(10-(4.5*$B$4/($B$4-$B$10))))</f>
        <v>26.333333333333329</v>
      </c>
    </row>
    <row r="32" spans="1:12" x14ac:dyDescent="0.2">
      <c r="E32" s="1">
        <v>30</v>
      </c>
      <c r="F32" s="2">
        <f>IF(E32&lt;=$B$10,E32*(4.5/$B$10)+1,E32*(4.5/($B$4-$B$10))+(10-(4.5*$B$4/($B$4-$B$10))))</f>
        <v>6.6666666666666661</v>
      </c>
      <c r="G32" s="1">
        <v>60</v>
      </c>
      <c r="H32" s="2">
        <f t="shared" si="0"/>
        <v>16.666666666666664</v>
      </c>
      <c r="I32" s="1">
        <v>90</v>
      </c>
      <c r="J32" s="2">
        <f>IF(I32&lt;=$B$10,I32*(4.5/$B$10)+1,I32*(4.5/($B$4-$B$10))+(10-(4.5*$B$4/($B$4-$B$10))))</f>
        <v>26.666666666666664</v>
      </c>
    </row>
  </sheetData>
  <mergeCells count="3">
    <mergeCell ref="A1:C2"/>
    <mergeCell ref="A6:A7"/>
    <mergeCell ref="A13:C20"/>
  </mergeCells>
  <pageMargins left="0.7" right="0.7" top="0.75" bottom="0.75" header="0.3" footer="0.3"/>
  <pageSetup paperSize="9" scale="84"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Blad1</vt:lpstr>
    </vt:vector>
  </TitlesOfParts>
  <Company>Vinny27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Berry Gerrits</dc:creator>
  <cp:lastModifiedBy>Vlas, Helma (UT-CES)</cp:lastModifiedBy>
  <dcterms:created xsi:type="dcterms:W3CDTF">2013-03-26T14:05:18Z</dcterms:created>
  <dcterms:modified xsi:type="dcterms:W3CDTF">2024-09-03T13:24:04Z</dcterms:modified>
</cp:coreProperties>
</file>